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Key Stats" sheetId="1" r:id="rId3"/>
    <sheet state="visible" name="Performance" sheetId="2" r:id="rId4"/>
    <sheet state="visible" name="History" sheetId="3" r:id="rId5"/>
    <sheet state="visible" name="2016" sheetId="4" r:id="rId6"/>
    <sheet state="visible" name="2015" sheetId="5" r:id="rId7"/>
    <sheet state="visible" name="2014" sheetId="6" r:id="rId8"/>
    <sheet state="visible" name="Recent" sheetId="7" r:id="rId9"/>
    <sheet state="visible" name="Odds" sheetId="8" r:id="rId10"/>
    <sheet state="visible" name="Course" sheetId="9" r:id="rId11"/>
    <sheet state="visible" name="Salaries" sheetId="10" r:id="rId12"/>
  </sheets>
  <definedNames/>
  <calcPr/>
</workbook>
</file>

<file path=xl/sharedStrings.xml><?xml version="1.0" encoding="utf-8"?>
<sst xmlns="http://schemas.openxmlformats.org/spreadsheetml/2006/main" count="3038" uniqueCount="614">
  <si>
    <t>Name</t>
  </si>
  <si>
    <t>Salary</t>
  </si>
  <si>
    <t>Player</t>
  </si>
  <si>
    <t>PLAYER NAME</t>
  </si>
  <si>
    <t>Events
 Played</t>
  </si>
  <si>
    <t>Cuts
 Made</t>
  </si>
  <si>
    <t>Top 10s</t>
  </si>
  <si>
    <t>Avg
 Finish</t>
  </si>
  <si>
    <t>Starts</t>
  </si>
  <si>
    <t>Cuts Made</t>
  </si>
  <si>
    <t>%</t>
  </si>
  <si>
    <t>Wins</t>
  </si>
  <si>
    <t>Top5s</t>
  </si>
  <si>
    <t>Top10s</t>
  </si>
  <si>
    <t>Top25s</t>
  </si>
  <si>
    <t>Rounds Played</t>
  </si>
  <si>
    <t>1stRd</t>
  </si>
  <si>
    <t>2ndRd</t>
  </si>
  <si>
    <t>3rdRd</t>
  </si>
  <si>
    <t>Louis Oosthuizen</t>
  </si>
  <si>
    <t>SG: Off The Tee</t>
  </si>
  <si>
    <t>Rank</t>
  </si>
  <si>
    <t>GIR %</t>
  </si>
  <si>
    <t>SG: Around The Green</t>
  </si>
  <si>
    <t>SG: Putting</t>
  </si>
  <si>
    <t>Birdie or Better</t>
  </si>
  <si>
    <t>Par 4, 450-500</t>
  </si>
  <si>
    <t>4thRd</t>
  </si>
  <si>
    <t>PreCut</t>
  </si>
  <si>
    <t>PostCut</t>
  </si>
  <si>
    <t>AllRnds</t>
  </si>
  <si>
    <t>Earnings</t>
  </si>
  <si>
    <t>T8 (-9)</t>
  </si>
  <si>
    <t>T12 (-6)</t>
  </si>
  <si>
    <t>Rank Sum</t>
  </si>
  <si>
    <t>Score</t>
  </si>
  <si>
    <t>Jordan Spieth</t>
  </si>
  <si>
    <t>2 (-19)</t>
  </si>
  <si>
    <t>SiWoo Kim</t>
  </si>
  <si>
    <t>T15 (-8)</t>
  </si>
  <si>
    <t>Russell Knox</t>
  </si>
  <si>
    <t>T26 (-6)</t>
  </si>
  <si>
    <t>Dustin Johnson</t>
  </si>
  <si>
    <t>Dustin Johnson</t>
  </si>
  <si>
    <t>Sergio Garcia</t>
  </si>
  <si>
    <t>T24 (-6)</t>
  </si>
  <si>
    <t>T4 (-17)</t>
  </si>
  <si>
    <t>T31 (-5)</t>
  </si>
  <si>
    <t>26 (-8)</t>
  </si>
  <si>
    <t>T5 (-13)</t>
  </si>
  <si>
    <t>T17 (-6)</t>
  </si>
  <si>
    <t>Hideki Matsuyama</t>
  </si>
  <si>
    <t>Jason Day</t>
  </si>
  <si>
    <t>T7 (-10)</t>
  </si>
  <si>
    <t>T13 (-14)</t>
  </si>
  <si>
    <t>T51 (E)</t>
  </si>
  <si>
    <t>T3 (-13)</t>
  </si>
  <si>
    <t>T2 (-17)</t>
  </si>
  <si>
    <t>T19 (-10)</t>
  </si>
  <si>
    <t>T50 (-3)</t>
  </si>
  <si>
    <t>Rory McIlroy</t>
  </si>
  <si>
    <t>Win (-15)</t>
  </si>
  <si>
    <t>T29 (-3)</t>
  </si>
  <si>
    <t>T5 (-11)</t>
  </si>
  <si>
    <t>T47 (-7)</t>
  </si>
  <si>
    <t>Win (-20)</t>
  </si>
  <si>
    <t>T37 (-4)</t>
  </si>
  <si>
    <t>Adam Scott</t>
  </si>
  <si>
    <t>Rickie Fowler</t>
  </si>
  <si>
    <t>4 (-11)</t>
  </si>
  <si>
    <t>T16 (-8)</t>
  </si>
  <si>
    <t>T53 (-6)</t>
  </si>
  <si>
    <t>T7 (-12)</t>
  </si>
  <si>
    <t>T8 (-10)</t>
  </si>
  <si>
    <t>T5 (-16)</t>
  </si>
  <si>
    <t>T73 (-2)</t>
  </si>
  <si>
    <t>T50 (+5)</t>
  </si>
  <si>
    <t>T2 (-13)</t>
  </si>
  <si>
    <t>Hudson Swafford</t>
  </si>
  <si>
    <t>T33 (-2)</t>
  </si>
  <si>
    <t>Robert Streb</t>
  </si>
  <si>
    <t>T39 (-1)</t>
  </si>
  <si>
    <t>T9 (-9)</t>
  </si>
  <si>
    <t>Chris Kirk</t>
  </si>
  <si>
    <t>Rickie Fowler</t>
  </si>
  <si>
    <t>T33 (-5)</t>
  </si>
  <si>
    <t>T16 (-13)</t>
  </si>
  <si>
    <t>T35 (-4)</t>
  </si>
  <si>
    <t>Paul Casey</t>
  </si>
  <si>
    <t>Gary Woodland</t>
  </si>
  <si>
    <t>T29 (-5)</t>
  </si>
  <si>
    <t>T41 (-8)</t>
  </si>
  <si>
    <t>T25 (-6)</t>
  </si>
  <si>
    <t>Matt Kuchar</t>
  </si>
  <si>
    <t>Jason Dufner</t>
  </si>
  <si>
    <t>T60 (+2)</t>
  </si>
  <si>
    <t>T9 (-15)</t>
  </si>
  <si>
    <t>T18 (-7)</t>
  </si>
  <si>
    <t>T18 (-9)</t>
  </si>
  <si>
    <t>T2 (-16)</t>
  </si>
  <si>
    <t>Hideki Matsuyama</t>
  </si>
  <si>
    <t>T37 (+1)</t>
  </si>
  <si>
    <t>Kevin Chappell</t>
  </si>
  <si>
    <t>Daniel Berger</t>
  </si>
  <si>
    <t>T41 (-4)</t>
  </si>
  <si>
    <t>Patrick Reed</t>
  </si>
  <si>
    <t>T44 (E)</t>
  </si>
  <si>
    <t>T27 (-10)</t>
  </si>
  <si>
    <t>T4 (-14)</t>
  </si>
  <si>
    <t>T42 (-3)</t>
  </si>
  <si>
    <t>T57 (-1)</t>
  </si>
  <si>
    <t>T4 (-15)</t>
  </si>
  <si>
    <t>Kevin Kisner</t>
  </si>
  <si>
    <t>Jordan Spieth</t>
  </si>
  <si>
    <t>T46 (-3)</t>
  </si>
  <si>
    <t>Charley Hoffman</t>
  </si>
  <si>
    <t>T25 (-4)</t>
  </si>
  <si>
    <t>T57 (E)</t>
  </si>
  <si>
    <t>Emiliano Grillo</t>
  </si>
  <si>
    <t>Webb Simpson</t>
  </si>
  <si>
    <t>Justin Thomas</t>
  </si>
  <si>
    <t>Keegan Bradley</t>
  </si>
  <si>
    <t>T13 (-8)</t>
  </si>
  <si>
    <t>Justin Rose</t>
  </si>
  <si>
    <t>CUT (+2)</t>
  </si>
  <si>
    <t>Zach Johnson</t>
  </si>
  <si>
    <t>T22 (-5)</t>
  </si>
  <si>
    <t>Jon Rahm</t>
  </si>
  <si>
    <t>T47 (-1)</t>
  </si>
  <si>
    <t>T30 (-6)</t>
  </si>
  <si>
    <t>T30 (-4)</t>
  </si>
  <si>
    <t>T13 (-5)</t>
  </si>
  <si>
    <t>T9 (-7)</t>
  </si>
  <si>
    <t>Russell Henley</t>
  </si>
  <si>
    <t>T11 (-10)</t>
  </si>
  <si>
    <t>T15 (-11)</t>
  </si>
  <si>
    <t>CUT (-1)</t>
  </si>
  <si>
    <t>T41 (-3)</t>
  </si>
  <si>
    <t>T27 (-5)</t>
  </si>
  <si>
    <t>T17 (-4)</t>
  </si>
  <si>
    <t>Camilo Villegas</t>
  </si>
  <si>
    <t>T50 (-1)</t>
  </si>
  <si>
    <t>T35 (-9)</t>
  </si>
  <si>
    <t>T61 (E)</t>
  </si>
  <si>
    <t>T3 (-14)</t>
  </si>
  <si>
    <t>T9 (-8)</t>
  </si>
  <si>
    <t>T66 (+8)</t>
  </si>
  <si>
    <t>12 (-6)</t>
  </si>
  <si>
    <t>Tony Finau</t>
  </si>
  <si>
    <t>Jonas Blixt</t>
  </si>
  <si>
    <t>T20 (-6)</t>
  </si>
  <si>
    <t>Ryan Moore</t>
  </si>
  <si>
    <t>Jhonattan Vegas</t>
  </si>
  <si>
    <t>Kyle Stanley</t>
  </si>
  <si>
    <t>Pat Perez</t>
  </si>
  <si>
    <t>T5 (-10)</t>
  </si>
  <si>
    <t>T4 (-8)</t>
  </si>
  <si>
    <t>Xander Schauffele</t>
  </si>
  <si>
    <t>T74 (+5)</t>
  </si>
  <si>
    <t>T70 (-2)</t>
  </si>
  <si>
    <t>Russell Henley</t>
  </si>
  <si>
    <t>T22 (-11)</t>
  </si>
  <si>
    <t>Charley Hoffman</t>
  </si>
  <si>
    <t>T21 (-7)</t>
  </si>
  <si>
    <t>CUT (+6)</t>
  </si>
  <si>
    <t>Marc Leishman</t>
  </si>
  <si>
    <t>Chez Reavie</t>
  </si>
  <si>
    <t>Phil Mickelson</t>
  </si>
  <si>
    <t>CUT (+5)</t>
  </si>
  <si>
    <t>T65 (+3)</t>
  </si>
  <si>
    <t>T45 (-2)</t>
  </si>
  <si>
    <t>T10 (-9)</t>
  </si>
  <si>
    <t>T25 (-7)</t>
  </si>
  <si>
    <t>T27 (-7)</t>
  </si>
  <si>
    <t>Win (-16)</t>
  </si>
  <si>
    <t>Francesco Molinari</t>
  </si>
  <si>
    <t>Brendan Steele</t>
  </si>
  <si>
    <t>72 (+6)</t>
  </si>
  <si>
    <t>T20 (-12)</t>
  </si>
  <si>
    <t>Charl Schwartzel</t>
  </si>
  <si>
    <t>70 (+4)</t>
  </si>
  <si>
    <t>Paul Casey</t>
  </si>
  <si>
    <t>T43 (-3)</t>
  </si>
  <si>
    <t>Chris Stroud</t>
  </si>
  <si>
    <t>Lucas Glover</t>
  </si>
  <si>
    <t>Lucas Glover</t>
  </si>
  <si>
    <t>Branden Grace</t>
  </si>
  <si>
    <t>Justin Rose</t>
  </si>
  <si>
    <t>Bubba Watson</t>
  </si>
  <si>
    <t>Bill Haas</t>
  </si>
  <si>
    <t>T67 (+3)</t>
  </si>
  <si>
    <t>CUT (E)</t>
  </si>
  <si>
    <t>T61 (+1)</t>
  </si>
  <si>
    <t>Jamie Lovemark</t>
  </si>
  <si>
    <t>T22 (-8)</t>
  </si>
  <si>
    <t>T69 (E)</t>
  </si>
  <si>
    <t>T15 (-3)</t>
  </si>
  <si>
    <t>T65 (+1)</t>
  </si>
  <si>
    <t>T36 (-5)</t>
  </si>
  <si>
    <t>Daniel Berger</t>
  </si>
  <si>
    <t>T14 (-7)</t>
  </si>
  <si>
    <t>T12 (-4)</t>
  </si>
  <si>
    <t>T40 (-3)</t>
  </si>
  <si>
    <t>CUT (+3)</t>
  </si>
  <si>
    <t>Jason Kokrak</t>
  </si>
  <si>
    <t>Charles Howell III</t>
  </si>
  <si>
    <t>T56 (+1)</t>
  </si>
  <si>
    <t>T67 (+2)</t>
  </si>
  <si>
    <t>T54 (-2)</t>
  </si>
  <si>
    <t>T82 (+1)</t>
  </si>
  <si>
    <t>Stewart Cink</t>
  </si>
  <si>
    <t>Brian Harman</t>
  </si>
  <si>
    <t>T18 (-2)</t>
  </si>
  <si>
    <t>T4 (-9)</t>
  </si>
  <si>
    <t>Sean O’Hair</t>
  </si>
  <si>
    <t>T53 (-2)</t>
  </si>
  <si>
    <t>Graham Delaet</t>
  </si>
  <si>
    <t>T64 (+4)</t>
  </si>
  <si>
    <t>CUT (+7)</t>
  </si>
  <si>
    <t>T8 (-13)</t>
  </si>
  <si>
    <t>Graham DeLaet</t>
  </si>
  <si>
    <t>CUT (-2)</t>
  </si>
  <si>
    <t>T57 (+6)</t>
  </si>
  <si>
    <t>T15 (-6)</t>
  </si>
  <si>
    <t>Adam Hadwin</t>
  </si>
  <si>
    <t>Scott Brown</t>
  </si>
  <si>
    <t>Patrick Rodgers</t>
  </si>
  <si>
    <t>Jason Dufner</t>
  </si>
  <si>
    <t>Kevin Streelman</t>
  </si>
  <si>
    <t>Luke List</t>
  </si>
  <si>
    <t>T23 (-7)</t>
  </si>
  <si>
    <t>T74 (+7)</t>
  </si>
  <si>
    <t>T52 (-2)</t>
  </si>
  <si>
    <t>Marc Leishman</t>
  </si>
  <si>
    <t>Kevin Kisner</t>
  </si>
  <si>
    <t>T65 (+2)</t>
  </si>
  <si>
    <t>T42 (-2)</t>
  </si>
  <si>
    <t>Keegan Bradley</t>
  </si>
  <si>
    <t>CUT (+9)</t>
  </si>
  <si>
    <t>T73 (-1)</t>
  </si>
  <si>
    <t>Danny Lee</t>
  </si>
  <si>
    <t>Jason Day</t>
  </si>
  <si>
    <t>3 (-11)</t>
  </si>
  <si>
    <t>T26 (-5)</t>
  </si>
  <si>
    <t>Win (-22)</t>
  </si>
  <si>
    <t>T33 (-6)</t>
  </si>
  <si>
    <t>CUT (+4)</t>
  </si>
  <si>
    <t>Gary Woodland</t>
  </si>
  <si>
    <t>Kyle Stanley</t>
  </si>
  <si>
    <t>Graham DeLaet</t>
  </si>
  <si>
    <t>Matt Kuchar</t>
  </si>
  <si>
    <t>3 (-18)</t>
  </si>
  <si>
    <t>CUT (+10)</t>
  </si>
  <si>
    <t>73 (+6)</t>
  </si>
  <si>
    <t>Brendan Steele</t>
  </si>
  <si>
    <t>75 (E)</t>
  </si>
  <si>
    <t>T10 (-10)</t>
  </si>
  <si>
    <t>T78 (-1)</t>
  </si>
  <si>
    <t>James Hahn</t>
  </si>
  <si>
    <t>Stewart Cink</t>
  </si>
  <si>
    <t>Brooks Koepka</t>
  </si>
  <si>
    <t>T69 (+5)</t>
  </si>
  <si>
    <t>Ian Poulter</t>
  </si>
  <si>
    <t>T32 (-6)</t>
  </si>
  <si>
    <t>CUT (+1)</t>
  </si>
  <si>
    <t>Brian Harman</t>
  </si>
  <si>
    <t>Morgan Hoffmann</t>
  </si>
  <si>
    <t>73 (+7)</t>
  </si>
  <si>
    <t>Adam Scott</t>
  </si>
  <si>
    <t>T68 (+2)</t>
  </si>
  <si>
    <t>T4 (-7)</t>
  </si>
  <si>
    <t>T29 (-1)</t>
  </si>
  <si>
    <t>3 (-15)</t>
  </si>
  <si>
    <t>Louis Oosthuizen</t>
  </si>
  <si>
    <t>2 (-15)</t>
  </si>
  <si>
    <t>T63 (-2)</t>
  </si>
  <si>
    <t>Pat Perez</t>
  </si>
  <si>
    <t>Billy Horschel</t>
  </si>
  <si>
    <t>Kevin Na</t>
  </si>
  <si>
    <t>Kevin Na</t>
  </si>
  <si>
    <t>Bill Haas</t>
  </si>
  <si>
    <t>Bud Cauley</t>
  </si>
  <si>
    <t>Martin Laird</t>
  </si>
  <si>
    <t>T57 (+1)</t>
  </si>
  <si>
    <t>Webb Simpson</t>
  </si>
  <si>
    <t>2 (-13)</t>
  </si>
  <si>
    <t>WD (E)</t>
  </si>
  <si>
    <t>William McGirt</t>
  </si>
  <si>
    <t>Ollie Schniederjans</t>
  </si>
  <si>
    <t>T29 (-4)</t>
  </si>
  <si>
    <t>T69 (+4)</t>
  </si>
  <si>
    <t>Chad Campbell</t>
  </si>
  <si>
    <t>Charles Howell III</t>
  </si>
  <si>
    <t>T60 (+1)</t>
  </si>
  <si>
    <t>Rod Pampling</t>
  </si>
  <si>
    <t>Phil Mickelson</t>
  </si>
  <si>
    <t>David Lingmerth</t>
  </si>
  <si>
    <t>Tony Finau</t>
  </si>
  <si>
    <t>Jim Herman</t>
  </si>
  <si>
    <t>CUT (+8)</t>
  </si>
  <si>
    <t>Sergio Garcia</t>
  </si>
  <si>
    <t>T11 (E)</t>
  </si>
  <si>
    <t>T69 (+6)</t>
  </si>
  <si>
    <t>T11 (-12)</t>
  </si>
  <si>
    <t>69 (+3)</t>
  </si>
  <si>
    <t>Chez Reavie</t>
  </si>
  <si>
    <t>T62 (-5)</t>
  </si>
  <si>
    <t>Jim Herman</t>
  </si>
  <si>
    <t>Martin Laird</t>
  </si>
  <si>
    <t>Kevin Tway</t>
  </si>
  <si>
    <t>WD (+6)</t>
  </si>
  <si>
    <t>T21 (-8)</t>
  </si>
  <si>
    <t>WD (+1)</t>
  </si>
  <si>
    <t>Cameron Smith</t>
  </si>
  <si>
    <t>77 (+7)</t>
  </si>
  <si>
    <t>Jamie Lovemark</t>
  </si>
  <si>
    <t>71 (+5)</t>
  </si>
  <si>
    <t>Justin Thomas</t>
  </si>
  <si>
    <t>Michael Kim</t>
  </si>
  <si>
    <t>Tournament</t>
  </si>
  <si>
    <t>T74 (+4)</t>
  </si>
  <si>
    <t>Brooks Koepka</t>
  </si>
  <si>
    <t>Chad Campbell</t>
  </si>
  <si>
    <t>Year</t>
  </si>
  <si>
    <t>Place</t>
  </si>
  <si>
    <t>Sung Kang</t>
  </si>
  <si>
    <t>r1</t>
  </si>
  <si>
    <t>r2</t>
  </si>
  <si>
    <t>r3</t>
  </si>
  <si>
    <t>r4</t>
  </si>
  <si>
    <t>Tot</t>
  </si>
  <si>
    <t>TP</t>
  </si>
  <si>
    <t>Money</t>
  </si>
  <si>
    <t>Patton Kizzire</t>
  </si>
  <si>
    <t>Ian Poulter</t>
  </si>
  <si>
    <t>PosR1</t>
  </si>
  <si>
    <t>PosR2</t>
  </si>
  <si>
    <t>PosR3</t>
  </si>
  <si>
    <t>PosR4</t>
  </si>
  <si>
    <t>FWHit</t>
  </si>
  <si>
    <t>Wesley Bryan</t>
  </si>
  <si>
    <t>Yards</t>
  </si>
  <si>
    <t>GIRHit</t>
  </si>
  <si>
    <t>AvgPutts</t>
  </si>
  <si>
    <t>TotPutts</t>
  </si>
  <si>
    <t>p3s</t>
  </si>
  <si>
    <t>Sung Kang</t>
  </si>
  <si>
    <t>p4s</t>
  </si>
  <si>
    <t>p5s</t>
  </si>
  <si>
    <t>Egls</t>
  </si>
  <si>
    <t>Brds</t>
  </si>
  <si>
    <t>Pars</t>
  </si>
  <si>
    <t>Bgys</t>
  </si>
  <si>
    <t>Otrs</t>
  </si>
  <si>
    <t>DK</t>
  </si>
  <si>
    <t>Dell Technologies Champ</t>
  </si>
  <si>
    <t>Rafael Cabrera-Bello</t>
  </si>
  <si>
    <t>Patrick Cantlay</t>
  </si>
  <si>
    <t>Patrick Reed</t>
  </si>
  <si>
    <t>Bryson DeChambeau</t>
  </si>
  <si>
    <t>Billy Horschel</t>
  </si>
  <si>
    <t>T-41</t>
  </si>
  <si>
    <t>Cody Gribble</t>
  </si>
  <si>
    <t>Zach Johnson</t>
  </si>
  <si>
    <t>T-18</t>
  </si>
  <si>
    <t>Mackenzie Hughes</t>
  </si>
  <si>
    <t>E</t>
  </si>
  <si>
    <t>Hudson Swafford</t>
  </si>
  <si>
    <t>Jimmy Walker</t>
  </si>
  <si>
    <t>Whee Kim</t>
  </si>
  <si>
    <t>T-66</t>
  </si>
  <si>
    <t>T-16</t>
  </si>
  <si>
    <t>Grayson Murray</t>
  </si>
  <si>
    <t>T-22</t>
  </si>
  <si>
    <t>T-24</t>
  </si>
  <si>
    <t>Michael Kim</t>
  </si>
  <si>
    <t>Kelly Kraft</t>
  </si>
  <si>
    <t>Anirban Lahiri</t>
  </si>
  <si>
    <t>Kevin Chappell</t>
  </si>
  <si>
    <t>Luke List</t>
  </si>
  <si>
    <t>T-14</t>
  </si>
  <si>
    <t>T-10</t>
  </si>
  <si>
    <t>T-32</t>
  </si>
  <si>
    <t>J.J. Spaun</t>
  </si>
  <si>
    <t>Francesco Molinari</t>
  </si>
  <si>
    <t>Fabian Gomez</t>
  </si>
  <si>
    <t>T-5</t>
  </si>
  <si>
    <t>T-52</t>
  </si>
  <si>
    <t>T-2</t>
  </si>
  <si>
    <t>Jhonattan Vegas</t>
  </si>
  <si>
    <t>Camilo Villegas</t>
  </si>
  <si>
    <t>T-51</t>
  </si>
  <si>
    <t>T-3</t>
  </si>
  <si>
    <t>T-49</t>
  </si>
  <si>
    <t>Jason Kokrak</t>
  </si>
  <si>
    <t>Russell Knox</t>
  </si>
  <si>
    <t>Grayson Murray</t>
  </si>
  <si>
    <t>C.T. Pan</t>
  </si>
  <si>
    <t>Danny Lee</t>
  </si>
  <si>
    <t>Jon Rahm</t>
  </si>
  <si>
    <t>Emiliano Grillo</t>
  </si>
  <si>
    <t>Xander Schauffele</t>
  </si>
  <si>
    <t>Branden Grace</t>
  </si>
  <si>
    <t>Ollie Schniederjans</t>
  </si>
  <si>
    <t>T-38</t>
  </si>
  <si>
    <t>Cameron Smith</t>
  </si>
  <si>
    <t>T-9</t>
  </si>
  <si>
    <t>J.J. Spaun</t>
  </si>
  <si>
    <t>Mackenzie Hughes</t>
  </si>
  <si>
    <t>T-15</t>
  </si>
  <si>
    <t>Nick Taylor</t>
  </si>
  <si>
    <t>T-69</t>
  </si>
  <si>
    <t>T-13</t>
  </si>
  <si>
    <t>Kevin Tway</t>
  </si>
  <si>
    <t>T-11</t>
  </si>
  <si>
    <t>Nick Taylor</t>
  </si>
  <si>
    <t>T-48</t>
  </si>
  <si>
    <t>T-37</t>
  </si>
  <si>
    <t>Kevin Streelman</t>
  </si>
  <si>
    <t>T-8</t>
  </si>
  <si>
    <t>T-31</t>
  </si>
  <si>
    <t>Scott Brown</t>
  </si>
  <si>
    <t>T-42</t>
  </si>
  <si>
    <t>C.T. Pan</t>
  </si>
  <si>
    <t>Bud Cauley</t>
  </si>
  <si>
    <t>David Hearn</t>
  </si>
  <si>
    <t>Chris Stroud</t>
  </si>
  <si>
    <t>Bubba Watson</t>
  </si>
  <si>
    <t>T-26</t>
  </si>
  <si>
    <t>T-30</t>
  </si>
  <si>
    <t>T-7</t>
  </si>
  <si>
    <t>T-19</t>
  </si>
  <si>
    <t>Harold Varner III</t>
  </si>
  <si>
    <t>Henrik Stenson</t>
  </si>
  <si>
    <t>T-6</t>
  </si>
  <si>
    <t>T-46</t>
  </si>
  <si>
    <t>William McGirt</t>
  </si>
  <si>
    <t>Smylie Kaufman</t>
  </si>
  <si>
    <t>T-33</t>
  </si>
  <si>
    <t>T-44</t>
  </si>
  <si>
    <t>Bryson DeChambeau</t>
  </si>
  <si>
    <t>T-34</t>
  </si>
  <si>
    <t>Billy Hurley III</t>
  </si>
  <si>
    <t>James Hahn</t>
  </si>
  <si>
    <t>T-53</t>
  </si>
  <si>
    <t>T-62</t>
  </si>
  <si>
    <t>David Lingmerth</t>
  </si>
  <si>
    <t>Matt Jones</t>
  </si>
  <si>
    <t>T-4</t>
  </si>
  <si>
    <t>T-61</t>
  </si>
  <si>
    <t>T-23</t>
  </si>
  <si>
    <t>Morgan Hoffmann</t>
  </si>
  <si>
    <t>T-17</t>
  </si>
  <si>
    <t>T-59</t>
  </si>
  <si>
    <t>Jim Furyk</t>
  </si>
  <si>
    <t>Cody Gribble</t>
  </si>
  <si>
    <t>T-1</t>
  </si>
  <si>
    <t>T-57</t>
  </si>
  <si>
    <t>Ryan Palmer</t>
  </si>
  <si>
    <t>Sean O'Hair</t>
  </si>
  <si>
    <t>T-47</t>
  </si>
  <si>
    <t>Adam Hadwin</t>
  </si>
  <si>
    <t>T-12</t>
  </si>
  <si>
    <t>T-39</t>
  </si>
  <si>
    <t>Charl Schwartzel</t>
  </si>
  <si>
    <t>Hunter Mahan</t>
  </si>
  <si>
    <t>T-50</t>
  </si>
  <si>
    <t>Anirban Lahiri</t>
  </si>
  <si>
    <t>Si Woo Kim</t>
  </si>
  <si>
    <t>Jerry Kelly</t>
  </si>
  <si>
    <t>T-54</t>
  </si>
  <si>
    <t>Chris Kirk</t>
  </si>
  <si>
    <t>Wesley Bryan</t>
  </si>
  <si>
    <t>Harris English</t>
  </si>
  <si>
    <t>Robert Streb</t>
  </si>
  <si>
    <t>T-21</t>
  </si>
  <si>
    <t>Daniel Summerhays</t>
  </si>
  <si>
    <t>Jonas Blixt</t>
  </si>
  <si>
    <t>T-28</t>
  </si>
  <si>
    <t>Whee Kim</t>
  </si>
  <si>
    <t>Brian Stuard</t>
  </si>
  <si>
    <t>T-25</t>
  </si>
  <si>
    <t>Patrick Rodgers</t>
  </si>
  <si>
    <t>T-56</t>
  </si>
  <si>
    <t>Ryan Moore</t>
  </si>
  <si>
    <t>Patton Kizzire</t>
  </si>
  <si>
    <t>Vaughn Taylor</t>
  </si>
  <si>
    <t>Rory Sabbatini</t>
  </si>
  <si>
    <t>T-55</t>
  </si>
  <si>
    <t>Rod Pampling</t>
  </si>
  <si>
    <t>T-40</t>
  </si>
  <si>
    <t>T-71</t>
  </si>
  <si>
    <t>T-63</t>
  </si>
  <si>
    <t>Kelly Kraft</t>
  </si>
  <si>
    <t>T-29</t>
  </si>
  <si>
    <t>Steve Stricker</t>
  </si>
  <si>
    <t>John Senden</t>
  </si>
  <si>
    <t>Roberto Castro</t>
  </si>
  <si>
    <t>T-60</t>
  </si>
  <si>
    <t>Geoff Ogilvy</t>
  </si>
  <si>
    <t>J.B. Holmes</t>
  </si>
  <si>
    <t>Brendon De Jonge</t>
  </si>
  <si>
    <t>Harold Varner III</t>
  </si>
  <si>
    <t>T-65</t>
  </si>
  <si>
    <t>Kyle Reifers</t>
  </si>
  <si>
    <t>T-43</t>
  </si>
  <si>
    <t>Ben Martin</t>
  </si>
  <si>
    <t>T-35</t>
  </si>
  <si>
    <t>T-20</t>
  </si>
  <si>
    <t>T-67</t>
  </si>
  <si>
    <t>Martin Kaymer</t>
  </si>
  <si>
    <t>Seung-Yul Noh</t>
  </si>
  <si>
    <t>Bryce Molder</t>
  </si>
  <si>
    <t>Shawn Stefani</t>
  </si>
  <si>
    <t>Carl Pettersson</t>
  </si>
  <si>
    <t>Scott Pinckney</t>
  </si>
  <si>
    <t>Chesson Hadley</t>
  </si>
  <si>
    <t>Carlos Ortiz</t>
  </si>
  <si>
    <t>Brandt Snedeker</t>
  </si>
  <si>
    <t>Ricky Barnes</t>
  </si>
  <si>
    <t>T-70</t>
  </si>
  <si>
    <t>T-68</t>
  </si>
  <si>
    <t>Jon Curran</t>
  </si>
  <si>
    <t>George McNeill</t>
  </si>
  <si>
    <t>Johnson Wagner</t>
  </si>
  <si>
    <t>Alex Cejka</t>
  </si>
  <si>
    <t>John Huh</t>
  </si>
  <si>
    <t>Vijay Singh</t>
  </si>
  <si>
    <t>Sangmoon Bae</t>
  </si>
  <si>
    <t>Steven Bowditch</t>
  </si>
  <si>
    <t>T-45</t>
  </si>
  <si>
    <t>Scott Piercy</t>
  </si>
  <si>
    <t>Troy Merritt</t>
  </si>
  <si>
    <t>Nick Watney</t>
  </si>
  <si>
    <t>Kevin Stadler</t>
  </si>
  <si>
    <t>Luke Donald</t>
  </si>
  <si>
    <t>Brendon Todd</t>
  </si>
  <si>
    <t>Spencer Levin</t>
  </si>
  <si>
    <t>T-72</t>
  </si>
  <si>
    <t>Ben Crane</t>
  </si>
  <si>
    <t>Aaron Baddeley</t>
  </si>
  <si>
    <t>Scott Stallings</t>
  </si>
  <si>
    <t>Colt Knost</t>
  </si>
  <si>
    <t>Cameron Tringale</t>
  </si>
  <si>
    <t>CUT</t>
  </si>
  <si>
    <t>Davis Love III</t>
  </si>
  <si>
    <t>Jason Bohn</t>
  </si>
  <si>
    <t>Boo Weekley</t>
  </si>
  <si>
    <t>K.J. Choi</t>
  </si>
  <si>
    <t>Will MacKenzie</t>
  </si>
  <si>
    <t>Graeme McDowell</t>
  </si>
  <si>
    <t>Michael Putnam</t>
  </si>
  <si>
    <t>Zachary Blair</t>
  </si>
  <si>
    <t>Gonzalo Fernandez-Castano</t>
  </si>
  <si>
    <t>Ernie Els</t>
  </si>
  <si>
    <t>Mark Wilson</t>
  </si>
  <si>
    <t>Andrew Svoboda</t>
  </si>
  <si>
    <t>Derek Fathauer</t>
  </si>
  <si>
    <t>WD</t>
  </si>
  <si>
    <t>Bo Van Pelt</t>
  </si>
  <si>
    <t>Jeff Overton</t>
  </si>
  <si>
    <t>Tyrone Van Aswegen</t>
  </si>
  <si>
    <t>Scott Langley</t>
  </si>
  <si>
    <t>Freddie Jacobson</t>
  </si>
  <si>
    <t>Jason Gore</t>
  </si>
  <si>
    <t>Previous 5 Years for Deutsche Bank Championship</t>
  </si>
  <si>
    <t>Previous 10 Weeks on Tour*</t>
  </si>
  <si>
    <t>T-74</t>
  </si>
  <si>
    <t>CMP</t>
  </si>
  <si>
    <t>Rds</t>
  </si>
  <si>
    <t>Avg Fnsh</t>
  </si>
  <si>
    <t>Median Fnsh</t>
  </si>
  <si>
    <t>DK Pts/Rd</t>
  </si>
  <si>
    <t>Bi</t>
  </si>
  <si>
    <t>P</t>
  </si>
  <si>
    <t>Bg</t>
  </si>
  <si>
    <t>D</t>
  </si>
  <si>
    <t>O</t>
  </si>
  <si>
    <t>0/0</t>
  </si>
  <si>
    <t>0/1</t>
  </si>
  <si>
    <t>Andres Romero</t>
  </si>
  <si>
    <t>Matt Every</t>
  </si>
  <si>
    <t>J.J. Henry</t>
  </si>
  <si>
    <t>Ryo Ishikawa</t>
  </si>
  <si>
    <t>Justin Hicks</t>
  </si>
  <si>
    <t>Robert Garrigus</t>
  </si>
  <si>
    <t>To Win</t>
  </si>
  <si>
    <t>To Win %</t>
  </si>
  <si>
    <t>Stuart Appleby</t>
  </si>
  <si>
    <t>Erik Compton</t>
  </si>
  <si>
    <t>Angel Cabrera</t>
  </si>
  <si>
    <t>HOLE</t>
  </si>
  <si>
    <t>PAR</t>
  </si>
  <si>
    <t>YARDS</t>
  </si>
  <si>
    <t>AVG. SCORE</t>
  </si>
  <si>
    <t>EAGLES</t>
  </si>
  <si>
    <t>BIRDIES</t>
  </si>
  <si>
    <t>PARS</t>
  </si>
  <si>
    <t>BOGEYS</t>
  </si>
  <si>
    <t>DOUBLES</t>
  </si>
  <si>
    <t>OTHER</t>
  </si>
  <si>
    <t>ToPar</t>
  </si>
  <si>
    <t>DK Pts</t>
  </si>
  <si>
    <t>DK%</t>
  </si>
  <si>
    <t>Bryson Dechambeau</t>
  </si>
  <si>
    <t>0/4</t>
  </si>
  <si>
    <t>Position</t>
  </si>
  <si>
    <t>GameInfo</t>
  </si>
  <si>
    <t>AvgPointsPerGame</t>
  </si>
  <si>
    <t>teamAbbrev</t>
  </si>
  <si>
    <t>G</t>
  </si>
  <si>
    <t>Golf@Golf 06:00AM ET</t>
  </si>
  <si>
    <t>Golf</t>
  </si>
  <si>
    <t>0/5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</si>
</sst>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#,##0.0"/>
    <numFmt numFmtId="166" formatCode="m/d"/>
  </numFmts>
  <fonts count="8">
    <font>
      <sz val="10.0"/>
      <color rgb="FF000000"/>
      <name val="Arial"/>
    </font>
    <font>
      <color rgb="FFFFFFFF"/>
    </font>
    <font/>
    <font>
      <sz val="8.0"/>
      <color rgb="FFFFFFFF"/>
      <name val="Arial"/>
    </font>
    <font>
      <sz val="8.0"/>
      <name val="Arial"/>
    </font>
    <font>
      <sz val="11.0"/>
      <color rgb="FFFFFFFF"/>
      <name val="Calibri"/>
    </font>
    <font>
      <sz val="11.0"/>
      <color rgb="FF000000"/>
      <name val="Calibri"/>
    </font>
    <font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4A86E8"/>
        <bgColor rgb="FF4A86E8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/>
    </xf>
    <xf borderId="0" fillId="2" fontId="1" numFmtId="0" xfId="0" applyAlignment="1" applyFill="1" applyFont="1">
      <alignment horizontal="center"/>
    </xf>
    <xf borderId="0" fillId="2" fontId="1" numFmtId="0" xfId="0" applyAlignment="1" applyFont="1">
      <alignment horizontal="center"/>
    </xf>
    <xf borderId="0" fillId="2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2" fontId="1" numFmtId="2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9" xfId="0" applyAlignment="1" applyFont="1" applyNumberFormat="1">
      <alignment horizontal="center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2" xfId="0" applyAlignment="1" applyFont="1" applyNumberFormat="1">
      <alignment horizontal="center"/>
    </xf>
    <xf borderId="0" fillId="2" fontId="3" numFmtId="0" xfId="0" applyAlignment="1" applyFont="1">
      <alignment horizontal="center"/>
    </xf>
    <xf borderId="0" fillId="2" fontId="3" numFmtId="3" xfId="0" applyAlignment="1" applyFont="1" applyNumberFormat="1">
      <alignment horizontal="center"/>
    </xf>
    <xf borderId="0" fillId="2" fontId="3" numFmtId="164" xfId="0" applyAlignment="1" applyFont="1" applyNumberFormat="1">
      <alignment horizontal="center"/>
    </xf>
    <xf borderId="0" fillId="2" fontId="3" numFmtId="165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4" numFmtId="3" xfId="0" applyAlignment="1" applyFont="1" applyNumberFormat="1">
      <alignment horizontal="center"/>
    </xf>
    <xf borderId="0" fillId="0" fontId="4" numFmtId="164" xfId="0" applyAlignment="1" applyFont="1" applyNumberFormat="1">
      <alignment horizontal="center"/>
    </xf>
    <xf borderId="0" fillId="0" fontId="4" numFmtId="165" xfId="0" applyAlignment="1" applyFont="1" applyNumberFormat="1">
      <alignment horizontal="center"/>
    </xf>
    <xf borderId="0" fillId="3" fontId="2" numFmtId="0" xfId="0" applyAlignment="1" applyFill="1" applyFont="1">
      <alignment horizontal="center"/>
    </xf>
    <xf borderId="0" fillId="4" fontId="2" numFmtId="0" xfId="0" applyAlignment="1" applyFill="1" applyFont="1">
      <alignment horizontal="center"/>
    </xf>
    <xf borderId="0" fillId="3" fontId="2" numFmtId="166" xfId="0" applyAlignment="1" applyFont="1" applyNumberFormat="1">
      <alignment horizontal="center"/>
    </xf>
    <xf borderId="0" fillId="3" fontId="2" numFmtId="9" xfId="0" applyAlignment="1" applyFont="1" applyNumberFormat="1">
      <alignment horizontal="center"/>
    </xf>
    <xf borderId="0" fillId="4" fontId="2" numFmtId="166" xfId="0" applyAlignment="1" applyFont="1" applyNumberFormat="1">
      <alignment horizontal="center"/>
    </xf>
    <xf borderId="0" fillId="4" fontId="2" numFmtId="9" xfId="0" applyAlignment="1" applyFont="1" applyNumberFormat="1">
      <alignment horizontal="center"/>
    </xf>
    <xf borderId="0" fillId="3" fontId="2" numFmtId="0" xfId="0" applyAlignment="1" applyFont="1">
      <alignment horizontal="center"/>
    </xf>
    <xf borderId="0" fillId="0" fontId="2" numFmtId="10" xfId="0" applyAlignment="1" applyFont="1" applyNumberFormat="1">
      <alignment horizontal="center"/>
    </xf>
    <xf borderId="0" fillId="2" fontId="1" numFmtId="0" xfId="0" applyAlignment="1" applyFont="1">
      <alignment horizontal="center"/>
    </xf>
    <xf borderId="0" fillId="2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10" xfId="0" applyAlignment="1" applyFont="1" applyNumberFormat="1">
      <alignment horizontal="center"/>
    </xf>
    <xf borderId="0" fillId="2" fontId="5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5" fontId="7" numFmtId="0" xfId="0" applyAlignment="1" applyFill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2" Type="http://schemas.openxmlformats.org/officeDocument/2006/relationships/worksheet" Target="worksheets/sheet10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8.86"/>
    <col customWidth="1" min="2" max="2" width="6.43"/>
    <col customWidth="1" min="3" max="3" width="14.57"/>
    <col customWidth="1" min="4" max="4" width="5.43"/>
    <col customWidth="1" min="5" max="5" width="6.57"/>
    <col customWidth="1" min="6" max="6" width="5.43"/>
    <col customWidth="1" min="7" max="7" width="20.29"/>
    <col customWidth="1" min="8" max="8" width="5.43"/>
    <col customWidth="1" min="9" max="9" width="10.57"/>
    <col customWidth="1" min="10" max="10" width="5.43"/>
    <col customWidth="1" min="11" max="11" width="13.57"/>
    <col customWidth="1" min="12" max="12" width="5.43"/>
    <col customWidth="1" min="13" max="13" width="13.43"/>
    <col customWidth="1" min="14" max="14" width="5.43"/>
    <col customWidth="1" hidden="1" min="15" max="15" width="13.43"/>
    <col customWidth="1" min="16" max="16" width="13.43"/>
    <col customWidth="1" hidden="1" min="17" max="18" width="13.43"/>
  </cols>
  <sheetData>
    <row r="1">
      <c r="A1" s="3" t="s">
        <v>3</v>
      </c>
      <c r="B1" s="3" t="s">
        <v>1</v>
      </c>
      <c r="C1" s="3" t="s">
        <v>20</v>
      </c>
      <c r="D1" s="3" t="s">
        <v>21</v>
      </c>
      <c r="E1" s="3" t="s">
        <v>22</v>
      </c>
      <c r="F1" s="3" t="s">
        <v>21</v>
      </c>
      <c r="G1" s="3" t="s">
        <v>23</v>
      </c>
      <c r="H1" s="3" t="s">
        <v>21</v>
      </c>
      <c r="I1" s="3" t="s">
        <v>24</v>
      </c>
      <c r="J1" s="3" t="s">
        <v>21</v>
      </c>
      <c r="K1" s="3" t="s">
        <v>25</v>
      </c>
      <c r="L1" s="3" t="s">
        <v>21</v>
      </c>
      <c r="M1" s="5" t="s">
        <v>26</v>
      </c>
      <c r="N1" s="3" t="s">
        <v>21</v>
      </c>
      <c r="O1" s="3" t="s">
        <v>34</v>
      </c>
      <c r="P1" s="3" t="s">
        <v>35</v>
      </c>
      <c r="Q1" s="3">
        <f>AVERAGE(O2:O92)</f>
        <v>275.2637363</v>
      </c>
      <c r="R1" s="3">
        <v>50.0</v>
      </c>
    </row>
    <row r="2">
      <c r="A2" s="9" t="s">
        <v>42</v>
      </c>
      <c r="B2" s="9">
        <v>12000.0</v>
      </c>
      <c r="C2" s="9">
        <v>1.029</v>
      </c>
      <c r="D2" s="9">
        <v>1.0</v>
      </c>
      <c r="E2" s="9">
        <v>69.03</v>
      </c>
      <c r="F2" s="9">
        <v>9.0</v>
      </c>
      <c r="G2" s="9">
        <v>0.193</v>
      </c>
      <c r="H2" s="9">
        <f t="shared" ref="H2:H92" si="1">RANK(G2,G:G)</f>
        <v>26</v>
      </c>
      <c r="I2" s="9">
        <v>0.27</v>
      </c>
      <c r="J2" s="9">
        <v>28.0</v>
      </c>
      <c r="K2" s="9">
        <v>22.74</v>
      </c>
      <c r="L2" s="9">
        <v>13.0</v>
      </c>
      <c r="M2" s="10">
        <v>4.061</v>
      </c>
      <c r="N2" s="9">
        <v>6.0</v>
      </c>
      <c r="O2" s="9">
        <f t="shared" ref="O2:O92" si="2">SUM(D2,F2,H2,J2,L2,N2)</f>
        <v>83</v>
      </c>
      <c r="P2" s="10">
        <f t="shared" ref="P2:P92" si="3">((1-(O2/$Q$1))+1)*$R$1</f>
        <v>84.92354984</v>
      </c>
      <c r="Q2" s="9"/>
      <c r="R2" s="9"/>
    </row>
    <row r="3">
      <c r="A3" s="9" t="s">
        <v>84</v>
      </c>
      <c r="B3" s="9">
        <v>9700.0</v>
      </c>
      <c r="C3" s="9">
        <v>0.388</v>
      </c>
      <c r="D3" s="9">
        <v>34.0</v>
      </c>
      <c r="E3" s="9">
        <v>67.13</v>
      </c>
      <c r="F3" s="9">
        <v>34.0</v>
      </c>
      <c r="G3" s="9">
        <v>0.327</v>
      </c>
      <c r="H3" s="9">
        <f t="shared" si="1"/>
        <v>12</v>
      </c>
      <c r="I3" s="9">
        <v>0.896</v>
      </c>
      <c r="J3" s="9">
        <v>1.0</v>
      </c>
      <c r="K3" s="9">
        <v>24.54</v>
      </c>
      <c r="L3" s="9">
        <v>4.0</v>
      </c>
      <c r="M3" s="10">
        <v>4.042</v>
      </c>
      <c r="N3" s="9">
        <v>3.0</v>
      </c>
      <c r="O3" s="9">
        <f t="shared" si="2"/>
        <v>88</v>
      </c>
      <c r="P3" s="10">
        <f t="shared" si="3"/>
        <v>84.01532995</v>
      </c>
      <c r="Q3" s="9"/>
      <c r="R3" s="9"/>
    </row>
    <row r="4">
      <c r="A4" s="9" t="s">
        <v>100</v>
      </c>
      <c r="B4" s="9">
        <v>10100.0</v>
      </c>
      <c r="C4" s="9">
        <v>0.662</v>
      </c>
      <c r="D4" s="9">
        <v>8.0</v>
      </c>
      <c r="E4" s="9">
        <v>69.44</v>
      </c>
      <c r="F4" s="9">
        <v>5.0</v>
      </c>
      <c r="G4" s="9">
        <v>0.431</v>
      </c>
      <c r="H4" s="9">
        <f t="shared" si="1"/>
        <v>7</v>
      </c>
      <c r="I4" s="9">
        <v>-0.167</v>
      </c>
      <c r="J4" s="9">
        <v>74.0</v>
      </c>
      <c r="K4" s="9">
        <v>26.08</v>
      </c>
      <c r="L4" s="9">
        <v>1.0</v>
      </c>
      <c r="M4" s="10">
        <v>4.045</v>
      </c>
      <c r="N4" s="9">
        <v>4.0</v>
      </c>
      <c r="O4" s="9">
        <f t="shared" si="2"/>
        <v>99</v>
      </c>
      <c r="P4" s="10">
        <f t="shared" si="3"/>
        <v>82.0172462</v>
      </c>
      <c r="Q4" s="9"/>
      <c r="R4" s="9"/>
    </row>
    <row r="5">
      <c r="A5" s="9" t="s">
        <v>113</v>
      </c>
      <c r="B5" s="9">
        <v>12100.0</v>
      </c>
      <c r="C5" s="9">
        <v>0.162</v>
      </c>
      <c r="D5" s="9">
        <v>58.0</v>
      </c>
      <c r="E5" s="9">
        <v>69.35</v>
      </c>
      <c r="F5" s="9">
        <v>7.0</v>
      </c>
      <c r="G5" s="9">
        <v>0.401</v>
      </c>
      <c r="H5" s="9">
        <f t="shared" si="1"/>
        <v>9</v>
      </c>
      <c r="I5" s="9">
        <v>0.287</v>
      </c>
      <c r="J5" s="9">
        <v>27.0</v>
      </c>
      <c r="K5" s="9">
        <v>25.36</v>
      </c>
      <c r="L5" s="9">
        <v>3.0</v>
      </c>
      <c r="M5" s="10">
        <v>4.0</v>
      </c>
      <c r="N5" s="9">
        <v>1.0</v>
      </c>
      <c r="O5" s="9">
        <f t="shared" si="2"/>
        <v>105</v>
      </c>
      <c r="P5" s="10">
        <f t="shared" si="3"/>
        <v>80.92738233</v>
      </c>
      <c r="Q5" s="9"/>
      <c r="R5" s="9"/>
    </row>
    <row r="6">
      <c r="A6" s="9" t="s">
        <v>120</v>
      </c>
      <c r="B6" s="9">
        <v>10300.0</v>
      </c>
      <c r="C6" s="9">
        <v>0.399</v>
      </c>
      <c r="D6" s="9">
        <v>32.0</v>
      </c>
      <c r="E6" s="9">
        <v>67.28</v>
      </c>
      <c r="F6" s="9">
        <v>30.0</v>
      </c>
      <c r="G6" s="9">
        <v>0.167</v>
      </c>
      <c r="H6" s="9">
        <f t="shared" si="1"/>
        <v>28</v>
      </c>
      <c r="I6" s="9">
        <v>0.365</v>
      </c>
      <c r="J6" s="9">
        <v>19.0</v>
      </c>
      <c r="K6" s="9">
        <v>25.93</v>
      </c>
      <c r="L6" s="9">
        <v>2.0</v>
      </c>
      <c r="M6" s="10">
        <v>4.07</v>
      </c>
      <c r="N6" s="9">
        <v>8.0</v>
      </c>
      <c r="O6" s="9">
        <f t="shared" si="2"/>
        <v>119</v>
      </c>
      <c r="P6" s="10">
        <f t="shared" si="3"/>
        <v>78.38436664</v>
      </c>
      <c r="Q6" s="9"/>
      <c r="R6" s="9"/>
    </row>
    <row r="7">
      <c r="A7" s="9" t="s">
        <v>127</v>
      </c>
      <c r="B7" s="9">
        <v>10600.0</v>
      </c>
      <c r="C7" s="9">
        <v>0.999</v>
      </c>
      <c r="D7" s="9">
        <v>3.0</v>
      </c>
      <c r="E7" s="9">
        <v>67.25</v>
      </c>
      <c r="F7" s="9">
        <v>33.0</v>
      </c>
      <c r="G7" s="9">
        <v>0.034</v>
      </c>
      <c r="H7" s="9">
        <f t="shared" si="1"/>
        <v>56</v>
      </c>
      <c r="I7" s="9">
        <v>0.195</v>
      </c>
      <c r="J7" s="9">
        <v>35.0</v>
      </c>
      <c r="K7" s="9">
        <v>22.97</v>
      </c>
      <c r="L7" s="9">
        <v>9.0</v>
      </c>
      <c r="M7" s="10">
        <v>4.047</v>
      </c>
      <c r="N7" s="9">
        <v>5.0</v>
      </c>
      <c r="O7" s="9">
        <f t="shared" si="2"/>
        <v>141</v>
      </c>
      <c r="P7" s="10">
        <f t="shared" si="3"/>
        <v>74.38819913</v>
      </c>
      <c r="Q7" s="9"/>
      <c r="R7" s="9"/>
    </row>
    <row r="8">
      <c r="A8" s="9" t="s">
        <v>133</v>
      </c>
      <c r="B8" s="9">
        <v>7600.0</v>
      </c>
      <c r="C8" s="9">
        <v>0.455</v>
      </c>
      <c r="D8" s="9">
        <v>21.0</v>
      </c>
      <c r="E8" s="9">
        <v>67.83</v>
      </c>
      <c r="F8" s="9">
        <v>21.0</v>
      </c>
      <c r="G8" s="9">
        <v>0.07</v>
      </c>
      <c r="H8" s="9">
        <f t="shared" si="1"/>
        <v>46</v>
      </c>
      <c r="I8" s="9">
        <v>0.448</v>
      </c>
      <c r="J8" s="9">
        <v>10.0</v>
      </c>
      <c r="K8" s="9">
        <v>21.47</v>
      </c>
      <c r="L8" s="9">
        <v>34.0</v>
      </c>
      <c r="M8" s="10">
        <v>4.103</v>
      </c>
      <c r="N8" s="9">
        <v>28.0</v>
      </c>
      <c r="O8" s="9">
        <f t="shared" si="2"/>
        <v>160</v>
      </c>
      <c r="P8" s="10">
        <f t="shared" si="3"/>
        <v>70.93696355</v>
      </c>
      <c r="Q8" s="9"/>
      <c r="R8" s="9"/>
    </row>
    <row r="9">
      <c r="A9" s="9" t="s">
        <v>148</v>
      </c>
      <c r="B9" s="9">
        <v>7100.0</v>
      </c>
      <c r="C9" s="9">
        <v>0.894</v>
      </c>
      <c r="D9" s="9">
        <v>4.0</v>
      </c>
      <c r="E9" s="9">
        <v>69.44</v>
      </c>
      <c r="F9" s="9">
        <v>5.0</v>
      </c>
      <c r="G9" s="9">
        <v>0.144</v>
      </c>
      <c r="H9" s="9">
        <f t="shared" si="1"/>
        <v>31</v>
      </c>
      <c r="I9" s="9">
        <v>-0.14</v>
      </c>
      <c r="J9" s="9">
        <v>70.0</v>
      </c>
      <c r="K9" s="9">
        <v>23.11</v>
      </c>
      <c r="L9" s="9">
        <v>8.0</v>
      </c>
      <c r="M9" s="10">
        <v>4.14</v>
      </c>
      <c r="N9" s="9">
        <v>50.0</v>
      </c>
      <c r="O9" s="9">
        <f t="shared" si="2"/>
        <v>168</v>
      </c>
      <c r="P9" s="10">
        <f t="shared" si="3"/>
        <v>69.48381173</v>
      </c>
      <c r="Q9" s="9"/>
      <c r="R9" s="9"/>
    </row>
    <row r="10">
      <c r="A10" s="9" t="s">
        <v>153</v>
      </c>
      <c r="B10" s="9">
        <v>6900.0</v>
      </c>
      <c r="C10" s="9">
        <v>0.757</v>
      </c>
      <c r="D10" s="9">
        <v>5.0</v>
      </c>
      <c r="E10" s="9">
        <v>70.97</v>
      </c>
      <c r="F10" s="9">
        <v>1.0</v>
      </c>
      <c r="G10" s="9">
        <v>0.055</v>
      </c>
      <c r="H10" s="9">
        <f t="shared" si="1"/>
        <v>52</v>
      </c>
      <c r="I10" s="9">
        <v>-0.375</v>
      </c>
      <c r="J10" s="9">
        <v>83.0</v>
      </c>
      <c r="K10" s="9">
        <v>21.69</v>
      </c>
      <c r="L10" s="9">
        <v>27.0</v>
      </c>
      <c r="M10" s="10">
        <v>4.035</v>
      </c>
      <c r="N10" s="9">
        <v>2.0</v>
      </c>
      <c r="O10" s="9">
        <f t="shared" si="2"/>
        <v>170</v>
      </c>
      <c r="P10" s="10">
        <f t="shared" si="3"/>
        <v>69.12052377</v>
      </c>
      <c r="Q10" s="9"/>
      <c r="R10" s="9"/>
    </row>
    <row r="11">
      <c r="A11" s="9" t="s">
        <v>157</v>
      </c>
      <c r="B11" s="9">
        <v>6900.0</v>
      </c>
      <c r="C11" s="9">
        <v>0.467</v>
      </c>
      <c r="D11" s="9">
        <v>20.0</v>
      </c>
      <c r="E11" s="9">
        <v>67.91</v>
      </c>
      <c r="F11" s="9">
        <v>20.0</v>
      </c>
      <c r="G11" s="9">
        <v>-0.129</v>
      </c>
      <c r="H11" s="9">
        <f t="shared" si="1"/>
        <v>77</v>
      </c>
      <c r="I11" s="9">
        <v>0.386</v>
      </c>
      <c r="J11" s="9">
        <v>13.0</v>
      </c>
      <c r="K11" s="9">
        <v>21.93</v>
      </c>
      <c r="L11" s="9">
        <v>22.0</v>
      </c>
      <c r="M11" s="10">
        <v>4.087</v>
      </c>
      <c r="N11" s="9">
        <v>20.0</v>
      </c>
      <c r="O11" s="9">
        <f t="shared" si="2"/>
        <v>172</v>
      </c>
      <c r="P11" s="10">
        <f t="shared" si="3"/>
        <v>68.75723582</v>
      </c>
      <c r="Q11" s="9"/>
      <c r="R11" s="9"/>
    </row>
    <row r="12">
      <c r="A12" s="9" t="s">
        <v>162</v>
      </c>
      <c r="B12" s="9">
        <v>8300.0</v>
      </c>
      <c r="C12" s="9">
        <v>0.62</v>
      </c>
      <c r="D12" s="9">
        <v>11.0</v>
      </c>
      <c r="E12" s="9">
        <v>66.91</v>
      </c>
      <c r="F12" s="9">
        <v>40.0</v>
      </c>
      <c r="G12" s="9">
        <v>0.019</v>
      </c>
      <c r="H12" s="9">
        <f t="shared" si="1"/>
        <v>60</v>
      </c>
      <c r="I12" s="9">
        <v>0.074</v>
      </c>
      <c r="J12" s="9">
        <v>46.0</v>
      </c>
      <c r="K12" s="9">
        <v>22.89</v>
      </c>
      <c r="L12" s="9">
        <v>11.0</v>
      </c>
      <c r="M12" s="10">
        <v>4.074</v>
      </c>
      <c r="N12" s="9">
        <v>9.0</v>
      </c>
      <c r="O12" s="9">
        <f t="shared" si="2"/>
        <v>177</v>
      </c>
      <c r="P12" s="10">
        <f t="shared" si="3"/>
        <v>67.84901593</v>
      </c>
      <c r="Q12" s="9"/>
      <c r="R12" s="9"/>
    </row>
    <row r="13">
      <c r="A13" s="9" t="s">
        <v>165</v>
      </c>
      <c r="B13" s="9">
        <v>6900.0</v>
      </c>
      <c r="C13" s="9">
        <v>0.421</v>
      </c>
      <c r="D13" s="9">
        <v>27.0</v>
      </c>
      <c r="E13" s="9">
        <v>66.59</v>
      </c>
      <c r="F13" s="9">
        <v>46.0</v>
      </c>
      <c r="G13" s="9">
        <v>0.267</v>
      </c>
      <c r="H13" s="9">
        <f t="shared" si="1"/>
        <v>21</v>
      </c>
      <c r="I13" s="9">
        <v>0.293</v>
      </c>
      <c r="J13" s="9">
        <v>26.0</v>
      </c>
      <c r="K13" s="9">
        <v>21.2</v>
      </c>
      <c r="L13" s="9">
        <v>40.0</v>
      </c>
      <c r="M13" s="10">
        <v>4.087</v>
      </c>
      <c r="N13" s="9">
        <v>20.0</v>
      </c>
      <c r="O13" s="9">
        <f t="shared" si="2"/>
        <v>180</v>
      </c>
      <c r="P13" s="10">
        <f t="shared" si="3"/>
        <v>67.304084</v>
      </c>
      <c r="Q13" s="9"/>
      <c r="R13" s="9"/>
    </row>
    <row r="14">
      <c r="A14" s="9" t="s">
        <v>175</v>
      </c>
      <c r="B14" s="9">
        <v>6900.0</v>
      </c>
      <c r="C14" s="9">
        <v>0.568</v>
      </c>
      <c r="D14" s="9">
        <v>14.0</v>
      </c>
      <c r="E14" s="9">
        <v>67.11</v>
      </c>
      <c r="F14" s="9">
        <v>36.0</v>
      </c>
      <c r="G14" s="9">
        <v>0.129</v>
      </c>
      <c r="H14" s="9">
        <f t="shared" si="1"/>
        <v>36</v>
      </c>
      <c r="I14" s="9">
        <v>0.064</v>
      </c>
      <c r="J14" s="9">
        <v>48.0</v>
      </c>
      <c r="K14" s="9">
        <v>22.4</v>
      </c>
      <c r="L14" s="9">
        <v>17.0</v>
      </c>
      <c r="M14" s="10">
        <v>4.112</v>
      </c>
      <c r="N14" s="9">
        <v>33.0</v>
      </c>
      <c r="O14" s="9">
        <f t="shared" si="2"/>
        <v>184</v>
      </c>
      <c r="P14" s="10">
        <f t="shared" si="3"/>
        <v>66.57750808</v>
      </c>
      <c r="Q14" s="9"/>
      <c r="R14" s="9"/>
    </row>
    <row r="15">
      <c r="A15" s="9" t="s">
        <v>181</v>
      </c>
      <c r="B15" s="9">
        <v>8900.0</v>
      </c>
      <c r="C15" s="9">
        <v>0.308</v>
      </c>
      <c r="D15" s="9">
        <v>43.0</v>
      </c>
      <c r="E15" s="9">
        <v>70.12</v>
      </c>
      <c r="F15" s="9">
        <v>2.0</v>
      </c>
      <c r="G15" s="9">
        <v>0.29</v>
      </c>
      <c r="H15" s="9">
        <f t="shared" si="1"/>
        <v>17</v>
      </c>
      <c r="I15" s="9">
        <v>-0.055</v>
      </c>
      <c r="J15" s="9">
        <v>64.0</v>
      </c>
      <c r="K15" s="9">
        <v>21.32</v>
      </c>
      <c r="L15" s="9">
        <v>36.0</v>
      </c>
      <c r="M15" s="10">
        <v>4.099</v>
      </c>
      <c r="N15" s="9">
        <v>24.0</v>
      </c>
      <c r="O15" s="9">
        <f t="shared" si="2"/>
        <v>186</v>
      </c>
      <c r="P15" s="10">
        <f t="shared" si="3"/>
        <v>66.21422013</v>
      </c>
      <c r="Q15" s="9"/>
      <c r="R15" s="9"/>
    </row>
    <row r="16">
      <c r="A16" s="9" t="s">
        <v>185</v>
      </c>
      <c r="B16" s="9">
        <v>7500.0</v>
      </c>
      <c r="C16" s="9">
        <v>0.577</v>
      </c>
      <c r="D16" s="9">
        <v>13.0</v>
      </c>
      <c r="E16" s="9">
        <v>70.01</v>
      </c>
      <c r="F16" s="9">
        <v>3.0</v>
      </c>
      <c r="G16" s="9">
        <v>0.143</v>
      </c>
      <c r="H16" s="9">
        <f t="shared" si="1"/>
        <v>32</v>
      </c>
      <c r="I16" s="9">
        <v>-0.011</v>
      </c>
      <c r="J16" s="9">
        <v>59.0</v>
      </c>
      <c r="K16" s="9">
        <v>21.01</v>
      </c>
      <c r="L16" s="9">
        <v>46.0</v>
      </c>
      <c r="M16" s="10">
        <v>4.12</v>
      </c>
      <c r="N16" s="9">
        <v>38.0</v>
      </c>
      <c r="O16" s="9">
        <f t="shared" si="2"/>
        <v>191</v>
      </c>
      <c r="P16" s="10">
        <f t="shared" si="3"/>
        <v>65.30600024</v>
      </c>
      <c r="Q16" s="9"/>
      <c r="R16" s="9"/>
    </row>
    <row r="17">
      <c r="A17" s="9" t="s">
        <v>187</v>
      </c>
      <c r="B17" s="9">
        <v>8100.0</v>
      </c>
      <c r="C17" s="9">
        <v>0.646</v>
      </c>
      <c r="D17" s="9">
        <v>9.0</v>
      </c>
      <c r="E17" s="9">
        <v>66.67</v>
      </c>
      <c r="F17" s="9">
        <v>44.0</v>
      </c>
      <c r="G17" s="9">
        <v>0.309</v>
      </c>
      <c r="H17" s="9">
        <f t="shared" si="1"/>
        <v>14</v>
      </c>
      <c r="I17" s="9">
        <v>-0.083</v>
      </c>
      <c r="J17" s="9">
        <v>66.0</v>
      </c>
      <c r="K17" s="9">
        <v>22.57</v>
      </c>
      <c r="L17" s="9">
        <v>15.0</v>
      </c>
      <c r="M17" s="10">
        <v>4.125</v>
      </c>
      <c r="N17" s="9">
        <v>44.0</v>
      </c>
      <c r="O17" s="9">
        <f t="shared" si="2"/>
        <v>192</v>
      </c>
      <c r="P17" s="10">
        <f t="shared" si="3"/>
        <v>65.12435626</v>
      </c>
      <c r="Q17" s="9"/>
      <c r="R17" s="9"/>
    </row>
    <row r="18">
      <c r="A18" s="9" t="s">
        <v>193</v>
      </c>
      <c r="B18" s="9">
        <v>7100.0</v>
      </c>
      <c r="C18" s="9">
        <v>0.362</v>
      </c>
      <c r="D18" s="9">
        <v>39.0</v>
      </c>
      <c r="E18" s="9">
        <v>66.15</v>
      </c>
      <c r="F18" s="9">
        <v>55.0</v>
      </c>
      <c r="G18" s="9">
        <v>0.33</v>
      </c>
      <c r="H18" s="9">
        <f t="shared" si="1"/>
        <v>10</v>
      </c>
      <c r="I18" s="9">
        <v>0.067</v>
      </c>
      <c r="J18" s="9">
        <v>47.0</v>
      </c>
      <c r="K18" s="9">
        <v>21.51</v>
      </c>
      <c r="L18" s="9">
        <v>33.0</v>
      </c>
      <c r="M18" s="10">
        <v>4.076</v>
      </c>
      <c r="N18" s="9">
        <v>10.0</v>
      </c>
      <c r="O18" s="9">
        <f t="shared" si="2"/>
        <v>194</v>
      </c>
      <c r="P18" s="10">
        <f t="shared" si="3"/>
        <v>64.76106831</v>
      </c>
      <c r="Q18" s="9"/>
      <c r="R18" s="9"/>
    </row>
    <row r="19">
      <c r="A19" s="9" t="s">
        <v>199</v>
      </c>
      <c r="B19" s="9">
        <v>7600.0</v>
      </c>
      <c r="C19" s="9">
        <v>0.334</v>
      </c>
      <c r="D19" s="9">
        <v>40.0</v>
      </c>
      <c r="E19" s="9">
        <v>67.06</v>
      </c>
      <c r="F19" s="9">
        <v>38.0</v>
      </c>
      <c r="G19" s="9">
        <v>-0.102</v>
      </c>
      <c r="H19" s="9">
        <f t="shared" si="1"/>
        <v>74</v>
      </c>
      <c r="I19" s="9">
        <v>0.382</v>
      </c>
      <c r="J19" s="9">
        <v>15.0</v>
      </c>
      <c r="K19" s="9">
        <v>22.94</v>
      </c>
      <c r="L19" s="9">
        <v>10.0</v>
      </c>
      <c r="M19" s="10">
        <v>4.085</v>
      </c>
      <c r="N19" s="9">
        <v>18.0</v>
      </c>
      <c r="O19" s="9">
        <f t="shared" si="2"/>
        <v>195</v>
      </c>
      <c r="P19" s="10">
        <f t="shared" si="3"/>
        <v>64.57942433</v>
      </c>
      <c r="Q19" s="9"/>
      <c r="R19" s="9"/>
    </row>
    <row r="20">
      <c r="A20" s="9" t="s">
        <v>210</v>
      </c>
      <c r="B20" s="9">
        <v>7000.0</v>
      </c>
      <c r="C20" s="9">
        <v>0.019</v>
      </c>
      <c r="D20" s="9">
        <v>70.0</v>
      </c>
      <c r="E20" s="9">
        <v>68.74</v>
      </c>
      <c r="F20" s="9">
        <v>13.0</v>
      </c>
      <c r="G20" s="9">
        <v>0.038</v>
      </c>
      <c r="H20" s="9">
        <f t="shared" si="1"/>
        <v>55</v>
      </c>
      <c r="I20" s="9">
        <v>0.361</v>
      </c>
      <c r="J20" s="9">
        <v>22.0</v>
      </c>
      <c r="K20" s="9">
        <v>21.82</v>
      </c>
      <c r="L20" s="9">
        <v>25.0</v>
      </c>
      <c r="M20" s="10">
        <v>4.082</v>
      </c>
      <c r="N20" s="9">
        <v>14.0</v>
      </c>
      <c r="O20" s="9">
        <f t="shared" si="2"/>
        <v>199</v>
      </c>
      <c r="P20" s="10">
        <f t="shared" si="3"/>
        <v>63.85284842</v>
      </c>
      <c r="Q20" s="9"/>
      <c r="R20" s="9"/>
    </row>
    <row r="21">
      <c r="A21" s="9" t="s">
        <v>220</v>
      </c>
      <c r="B21" s="9">
        <v>7300.0</v>
      </c>
      <c r="C21" s="9">
        <v>0.547</v>
      </c>
      <c r="D21" s="9">
        <v>15.0</v>
      </c>
      <c r="E21" s="9">
        <v>69.25</v>
      </c>
      <c r="F21" s="9">
        <v>8.0</v>
      </c>
      <c r="G21" s="9">
        <v>-0.538</v>
      </c>
      <c r="H21" s="9">
        <f t="shared" si="1"/>
        <v>91</v>
      </c>
      <c r="I21" s="9">
        <v>0.365</v>
      </c>
      <c r="J21" s="9">
        <v>19.0</v>
      </c>
      <c r="K21" s="9">
        <v>21.52</v>
      </c>
      <c r="L21" s="9">
        <v>32.0</v>
      </c>
      <c r="M21" s="10">
        <v>4.12</v>
      </c>
      <c r="N21" s="9">
        <v>38.0</v>
      </c>
      <c r="O21" s="9">
        <f t="shared" si="2"/>
        <v>203</v>
      </c>
      <c r="P21" s="10">
        <f t="shared" si="3"/>
        <v>63.12627251</v>
      </c>
      <c r="Q21" s="9"/>
      <c r="R21" s="9"/>
    </row>
    <row r="22">
      <c r="A22" s="9" t="s">
        <v>227</v>
      </c>
      <c r="B22" s="9">
        <v>7800.0</v>
      </c>
      <c r="C22" s="9">
        <v>0.431</v>
      </c>
      <c r="D22" s="9">
        <v>26.0</v>
      </c>
      <c r="E22" s="9">
        <v>67.42</v>
      </c>
      <c r="F22" s="9">
        <v>27.0</v>
      </c>
      <c r="G22" s="9">
        <v>-0.017</v>
      </c>
      <c r="H22" s="9">
        <f t="shared" si="1"/>
        <v>67</v>
      </c>
      <c r="I22" s="9">
        <v>0.03</v>
      </c>
      <c r="J22" s="9">
        <v>54.0</v>
      </c>
      <c r="K22" s="9">
        <v>21.97</v>
      </c>
      <c r="L22" s="9">
        <v>21.0</v>
      </c>
      <c r="M22" s="10">
        <v>4.082</v>
      </c>
      <c r="N22" s="9">
        <v>14.0</v>
      </c>
      <c r="O22" s="9">
        <f t="shared" si="2"/>
        <v>209</v>
      </c>
      <c r="P22" s="10">
        <f t="shared" si="3"/>
        <v>62.03640864</v>
      </c>
      <c r="Q22" s="9"/>
      <c r="R22" s="9"/>
    </row>
    <row r="23">
      <c r="A23" s="9" t="s">
        <v>229</v>
      </c>
      <c r="B23" s="9">
        <v>6900.0</v>
      </c>
      <c r="C23" s="9">
        <v>0.634</v>
      </c>
      <c r="D23" s="9">
        <v>10.0</v>
      </c>
      <c r="E23" s="9">
        <v>68.48</v>
      </c>
      <c r="F23" s="9">
        <v>16.0</v>
      </c>
      <c r="G23" s="9">
        <v>0.119</v>
      </c>
      <c r="H23" s="9">
        <f t="shared" si="1"/>
        <v>39</v>
      </c>
      <c r="I23" s="9">
        <v>-0.382</v>
      </c>
      <c r="J23" s="9">
        <v>85.0</v>
      </c>
      <c r="K23" s="9">
        <v>23.26</v>
      </c>
      <c r="L23" s="9">
        <v>6.0</v>
      </c>
      <c r="M23" s="10">
        <v>4.148</v>
      </c>
      <c r="N23" s="9">
        <v>57.0</v>
      </c>
      <c r="O23" s="9">
        <f t="shared" si="2"/>
        <v>213</v>
      </c>
      <c r="P23" s="10">
        <f t="shared" si="3"/>
        <v>61.30983273</v>
      </c>
      <c r="Q23" s="9"/>
      <c r="R23" s="9"/>
    </row>
    <row r="24">
      <c r="A24" s="9" t="s">
        <v>234</v>
      </c>
      <c r="B24" s="9">
        <v>7700.0</v>
      </c>
      <c r="C24" s="9">
        <v>0.418</v>
      </c>
      <c r="D24" s="9">
        <v>29.0</v>
      </c>
      <c r="E24" s="9">
        <v>67.28</v>
      </c>
      <c r="F24" s="9">
        <v>30.0</v>
      </c>
      <c r="G24" s="9">
        <v>0.128</v>
      </c>
      <c r="H24" s="9">
        <f t="shared" si="1"/>
        <v>37</v>
      </c>
      <c r="I24" s="9">
        <v>0.515</v>
      </c>
      <c r="J24" s="9">
        <v>6.0</v>
      </c>
      <c r="K24" s="9">
        <v>20.93</v>
      </c>
      <c r="L24" s="9">
        <v>50.0</v>
      </c>
      <c r="M24" s="10">
        <v>4.152</v>
      </c>
      <c r="N24" s="9">
        <v>63.0</v>
      </c>
      <c r="O24" s="9">
        <f t="shared" si="2"/>
        <v>215</v>
      </c>
      <c r="P24" s="10">
        <f t="shared" si="3"/>
        <v>60.94654477</v>
      </c>
      <c r="Q24" s="9"/>
      <c r="R24" s="9"/>
    </row>
    <row r="25">
      <c r="A25" s="9" t="s">
        <v>237</v>
      </c>
      <c r="B25" s="9">
        <v>7600.0</v>
      </c>
      <c r="C25" s="9">
        <v>0.702</v>
      </c>
      <c r="D25" s="9">
        <v>6.0</v>
      </c>
      <c r="E25" s="9">
        <v>68.33</v>
      </c>
      <c r="F25" s="9">
        <v>17.0</v>
      </c>
      <c r="G25" s="9">
        <v>0.016</v>
      </c>
      <c r="H25" s="9">
        <f t="shared" si="1"/>
        <v>61</v>
      </c>
      <c r="I25" s="9">
        <v>-0.152</v>
      </c>
      <c r="J25" s="9">
        <v>72.0</v>
      </c>
      <c r="K25" s="9">
        <v>21.54</v>
      </c>
      <c r="L25" s="9">
        <v>31.0</v>
      </c>
      <c r="M25" s="10">
        <v>4.105</v>
      </c>
      <c r="N25" s="9">
        <v>29.0</v>
      </c>
      <c r="O25" s="9">
        <f t="shared" si="2"/>
        <v>216</v>
      </c>
      <c r="P25" s="10">
        <f t="shared" si="3"/>
        <v>60.76490079</v>
      </c>
      <c r="Q25" s="9"/>
      <c r="R25" s="9"/>
    </row>
    <row r="26">
      <c r="A26" s="9" t="s">
        <v>241</v>
      </c>
      <c r="B26" s="9">
        <v>9500.0</v>
      </c>
      <c r="C26" s="9">
        <v>0.408</v>
      </c>
      <c r="D26" s="9">
        <v>31.0</v>
      </c>
      <c r="E26" s="9">
        <v>63.11</v>
      </c>
      <c r="F26" s="9">
        <v>83.0</v>
      </c>
      <c r="G26" s="9">
        <v>0.516</v>
      </c>
      <c r="H26" s="9">
        <f t="shared" si="1"/>
        <v>1</v>
      </c>
      <c r="I26" s="9">
        <v>0.298</v>
      </c>
      <c r="J26" s="9">
        <v>25.0</v>
      </c>
      <c r="K26" s="9">
        <v>23.22</v>
      </c>
      <c r="L26" s="9">
        <v>7.0</v>
      </c>
      <c r="M26" s="10">
        <v>4.174</v>
      </c>
      <c r="N26" s="9">
        <v>69.0</v>
      </c>
      <c r="O26" s="9">
        <f t="shared" si="2"/>
        <v>216</v>
      </c>
      <c r="P26" s="10">
        <f t="shared" si="3"/>
        <v>60.76490079</v>
      </c>
      <c r="Q26" s="9"/>
      <c r="R26" s="9"/>
    </row>
    <row r="27">
      <c r="A27" s="9" t="s">
        <v>247</v>
      </c>
      <c r="B27" s="9">
        <v>8000.0</v>
      </c>
      <c r="C27" s="9">
        <v>0.543</v>
      </c>
      <c r="D27" s="9">
        <v>16.0</v>
      </c>
      <c r="E27" s="9">
        <v>68.89</v>
      </c>
      <c r="F27" s="9">
        <v>10.0</v>
      </c>
      <c r="G27" s="9">
        <v>0.098</v>
      </c>
      <c r="H27" s="9">
        <f t="shared" si="1"/>
        <v>40</v>
      </c>
      <c r="I27" s="9">
        <v>-0.376</v>
      </c>
      <c r="J27" s="9">
        <v>84.0</v>
      </c>
      <c r="K27" s="9">
        <v>21.11</v>
      </c>
      <c r="L27" s="9">
        <v>42.0</v>
      </c>
      <c r="M27" s="10">
        <v>4.1</v>
      </c>
      <c r="N27" s="9">
        <v>25.0</v>
      </c>
      <c r="O27" s="9">
        <f t="shared" si="2"/>
        <v>217</v>
      </c>
      <c r="P27" s="10">
        <f t="shared" si="3"/>
        <v>60.58325682</v>
      </c>
      <c r="Q27" s="9"/>
      <c r="R27" s="9"/>
    </row>
    <row r="28">
      <c r="A28" s="9" t="s">
        <v>250</v>
      </c>
      <c r="B28" s="9">
        <v>8800.0</v>
      </c>
      <c r="C28" s="9">
        <v>0.252</v>
      </c>
      <c r="D28" s="9">
        <v>49.0</v>
      </c>
      <c r="E28" s="9">
        <v>66.23</v>
      </c>
      <c r="F28" s="9">
        <v>53.0</v>
      </c>
      <c r="G28" s="9">
        <v>0.485</v>
      </c>
      <c r="H28" s="9">
        <f t="shared" si="1"/>
        <v>4</v>
      </c>
      <c r="I28" s="9">
        <v>0.219</v>
      </c>
      <c r="J28" s="9">
        <v>33.0</v>
      </c>
      <c r="K28" s="9">
        <v>20.39</v>
      </c>
      <c r="L28" s="9">
        <v>63.0</v>
      </c>
      <c r="M28" s="10">
        <v>4.085</v>
      </c>
      <c r="N28" s="9">
        <v>18.0</v>
      </c>
      <c r="O28" s="9">
        <f t="shared" si="2"/>
        <v>220</v>
      </c>
      <c r="P28" s="10">
        <f t="shared" si="3"/>
        <v>60.03832488</v>
      </c>
      <c r="Q28" s="9"/>
      <c r="R28" s="9"/>
    </row>
    <row r="29">
      <c r="A29" s="9" t="s">
        <v>254</v>
      </c>
      <c r="B29" s="9">
        <v>6900.0</v>
      </c>
      <c r="C29" s="9">
        <v>0.439</v>
      </c>
      <c r="D29" s="9">
        <v>24.0</v>
      </c>
      <c r="E29" s="9">
        <v>67.12</v>
      </c>
      <c r="F29" s="9">
        <v>35.0</v>
      </c>
      <c r="G29" s="9">
        <v>0.205</v>
      </c>
      <c r="H29" s="9">
        <f t="shared" si="1"/>
        <v>25</v>
      </c>
      <c r="I29" s="9">
        <v>-0.079</v>
      </c>
      <c r="J29" s="9">
        <v>65.0</v>
      </c>
      <c r="K29" s="9">
        <v>22.15</v>
      </c>
      <c r="L29" s="9">
        <v>18.0</v>
      </c>
      <c r="M29" s="10">
        <v>4.148</v>
      </c>
      <c r="N29" s="9">
        <v>57.0</v>
      </c>
      <c r="O29" s="9">
        <f t="shared" si="2"/>
        <v>224</v>
      </c>
      <c r="P29" s="10">
        <f t="shared" si="3"/>
        <v>59.31174897</v>
      </c>
      <c r="Q29" s="9"/>
      <c r="R29" s="9"/>
    </row>
    <row r="30">
      <c r="A30" s="9" t="s">
        <v>260</v>
      </c>
      <c r="B30" s="9">
        <v>8700.0</v>
      </c>
      <c r="C30" s="9">
        <v>0.45</v>
      </c>
      <c r="D30" s="9">
        <v>22.0</v>
      </c>
      <c r="E30" s="9">
        <v>63.8</v>
      </c>
      <c r="F30" s="9">
        <v>77.0</v>
      </c>
      <c r="G30" s="9">
        <v>0.143</v>
      </c>
      <c r="H30" s="9">
        <f t="shared" si="1"/>
        <v>32</v>
      </c>
      <c r="I30" s="9">
        <v>0.463</v>
      </c>
      <c r="J30" s="9">
        <v>9.0</v>
      </c>
      <c r="K30" s="9">
        <v>23.87</v>
      </c>
      <c r="L30" s="9">
        <v>5.0</v>
      </c>
      <c r="M30" s="10">
        <v>4.199</v>
      </c>
      <c r="N30" s="9">
        <v>79.0</v>
      </c>
      <c r="O30" s="9">
        <f t="shared" si="2"/>
        <v>224</v>
      </c>
      <c r="P30" s="10">
        <f t="shared" si="3"/>
        <v>59.31174897</v>
      </c>
      <c r="Q30" s="9"/>
      <c r="R30" s="9"/>
    </row>
    <row r="31">
      <c r="A31" s="9" t="s">
        <v>265</v>
      </c>
      <c r="B31" s="9">
        <v>7400.0</v>
      </c>
      <c r="C31" s="9">
        <v>0.122</v>
      </c>
      <c r="D31" s="9">
        <v>62.0</v>
      </c>
      <c r="E31" s="9">
        <v>64.53</v>
      </c>
      <c r="F31" s="9">
        <v>70.0</v>
      </c>
      <c r="G31" s="9">
        <v>0.327</v>
      </c>
      <c r="H31" s="9">
        <f t="shared" si="1"/>
        <v>12</v>
      </c>
      <c r="I31" s="9">
        <v>0.666</v>
      </c>
      <c r="J31" s="9">
        <v>2.0</v>
      </c>
      <c r="K31" s="9">
        <v>21.64</v>
      </c>
      <c r="L31" s="9">
        <v>28.0</v>
      </c>
      <c r="M31" s="10">
        <v>4.148</v>
      </c>
      <c r="N31" s="9">
        <v>57.0</v>
      </c>
      <c r="O31" s="9">
        <f t="shared" si="2"/>
        <v>231</v>
      </c>
      <c r="P31" s="10">
        <f t="shared" si="3"/>
        <v>58.04024113</v>
      </c>
      <c r="Q31" s="9"/>
      <c r="R31" s="9"/>
    </row>
    <row r="32">
      <c r="A32" s="9" t="s">
        <v>268</v>
      </c>
      <c r="B32" s="9">
        <v>7900.0</v>
      </c>
      <c r="C32" s="9">
        <v>0.541</v>
      </c>
      <c r="D32" s="9">
        <v>17.0</v>
      </c>
      <c r="E32" s="9">
        <v>66.87</v>
      </c>
      <c r="F32" s="9">
        <v>41.0</v>
      </c>
      <c r="G32" s="9">
        <v>0.056</v>
      </c>
      <c r="H32" s="9">
        <f t="shared" si="1"/>
        <v>51</v>
      </c>
      <c r="I32" s="9">
        <v>0.118</v>
      </c>
      <c r="J32" s="9">
        <v>39.0</v>
      </c>
      <c r="K32" s="9">
        <v>21.73</v>
      </c>
      <c r="L32" s="9">
        <v>26.0</v>
      </c>
      <c r="M32" s="10">
        <v>4.148</v>
      </c>
      <c r="N32" s="9">
        <v>57.0</v>
      </c>
      <c r="O32" s="9">
        <f t="shared" si="2"/>
        <v>231</v>
      </c>
      <c r="P32" s="10">
        <f t="shared" si="3"/>
        <v>58.04024113</v>
      </c>
      <c r="Q32" s="9"/>
      <c r="R32" s="9"/>
    </row>
    <row r="33">
      <c r="A33" s="9" t="s">
        <v>273</v>
      </c>
      <c r="B33" s="9">
        <v>9100.0</v>
      </c>
      <c r="C33" s="9">
        <v>0.383</v>
      </c>
      <c r="D33" s="9">
        <v>35.0</v>
      </c>
      <c r="E33" s="9">
        <v>65.0</v>
      </c>
      <c r="F33" s="9">
        <v>67.0</v>
      </c>
      <c r="G33" s="9">
        <v>0.33</v>
      </c>
      <c r="H33" s="9">
        <f t="shared" si="1"/>
        <v>10</v>
      </c>
      <c r="I33" s="9">
        <v>0.383</v>
      </c>
      <c r="J33" s="9">
        <v>14.0</v>
      </c>
      <c r="K33" s="9">
        <v>18.11</v>
      </c>
      <c r="L33" s="9">
        <v>90.0</v>
      </c>
      <c r="M33" s="10">
        <v>4.084</v>
      </c>
      <c r="N33" s="9">
        <v>16.0</v>
      </c>
      <c r="O33" s="9">
        <f t="shared" si="2"/>
        <v>232</v>
      </c>
      <c r="P33" s="10">
        <f t="shared" si="3"/>
        <v>57.85859715</v>
      </c>
      <c r="Q33" s="9"/>
      <c r="R33" s="9"/>
    </row>
    <row r="34">
      <c r="A34" s="9" t="s">
        <v>276</v>
      </c>
      <c r="B34" s="9">
        <v>7700.0</v>
      </c>
      <c r="C34" s="9">
        <v>-0.102</v>
      </c>
      <c r="D34" s="9">
        <v>77.0</v>
      </c>
      <c r="E34" s="9">
        <v>66.59</v>
      </c>
      <c r="F34" s="9">
        <v>46.0</v>
      </c>
      <c r="G34" s="9">
        <v>0.482</v>
      </c>
      <c r="H34" s="9">
        <f t="shared" si="1"/>
        <v>5</v>
      </c>
      <c r="I34" s="9">
        <v>0.154</v>
      </c>
      <c r="J34" s="9">
        <v>37.0</v>
      </c>
      <c r="K34" s="9">
        <v>21.55</v>
      </c>
      <c r="L34" s="9">
        <v>30.0</v>
      </c>
      <c r="M34" s="10">
        <v>4.126</v>
      </c>
      <c r="N34" s="9">
        <v>45.0</v>
      </c>
      <c r="O34" s="9">
        <f t="shared" si="2"/>
        <v>240</v>
      </c>
      <c r="P34" s="10">
        <f t="shared" si="3"/>
        <v>56.40544533</v>
      </c>
      <c r="Q34" s="9"/>
      <c r="R34" s="9"/>
    </row>
    <row r="35">
      <c r="A35" s="9" t="s">
        <v>278</v>
      </c>
      <c r="B35" s="9">
        <v>6800.0</v>
      </c>
      <c r="C35" s="9">
        <v>-0.214</v>
      </c>
      <c r="D35" s="9">
        <v>84.0</v>
      </c>
      <c r="E35" s="9">
        <v>65.48</v>
      </c>
      <c r="F35" s="9">
        <v>61.0</v>
      </c>
      <c r="G35" s="9">
        <v>0.297</v>
      </c>
      <c r="H35" s="9">
        <f t="shared" si="1"/>
        <v>15</v>
      </c>
      <c r="I35" s="9">
        <v>0.1</v>
      </c>
      <c r="J35" s="9">
        <v>42.0</v>
      </c>
      <c r="K35" s="9">
        <v>21.35</v>
      </c>
      <c r="L35" s="9">
        <v>35.0</v>
      </c>
      <c r="M35" s="10">
        <v>4.064</v>
      </c>
      <c r="N35" s="9">
        <v>7.0</v>
      </c>
      <c r="O35" s="9">
        <f t="shared" si="2"/>
        <v>244</v>
      </c>
      <c r="P35" s="10">
        <f t="shared" si="3"/>
        <v>55.67886942</v>
      </c>
      <c r="Q35" s="9"/>
      <c r="R35" s="9"/>
    </row>
    <row r="36">
      <c r="A36" s="9" t="s">
        <v>280</v>
      </c>
      <c r="B36" s="9">
        <v>7000.0</v>
      </c>
      <c r="C36" s="9">
        <v>-0.016</v>
      </c>
      <c r="D36" s="9">
        <v>72.0</v>
      </c>
      <c r="E36" s="9">
        <v>68.0</v>
      </c>
      <c r="F36" s="9">
        <v>18.0</v>
      </c>
      <c r="G36" s="9">
        <v>0.507</v>
      </c>
      <c r="H36" s="9">
        <f t="shared" si="1"/>
        <v>2</v>
      </c>
      <c r="I36" s="9">
        <v>0.014</v>
      </c>
      <c r="J36" s="9">
        <v>57.0</v>
      </c>
      <c r="K36" s="9">
        <v>19.41</v>
      </c>
      <c r="L36" s="9">
        <v>84.0</v>
      </c>
      <c r="M36" s="10">
        <v>4.081</v>
      </c>
      <c r="N36" s="9">
        <v>13.0</v>
      </c>
      <c r="O36" s="9">
        <f t="shared" si="2"/>
        <v>246</v>
      </c>
      <c r="P36" s="10">
        <f t="shared" si="3"/>
        <v>55.31558146</v>
      </c>
      <c r="Q36" s="9"/>
      <c r="R36" s="9"/>
    </row>
    <row r="37">
      <c r="A37" s="9" t="s">
        <v>284</v>
      </c>
      <c r="B37" s="9">
        <v>8200.0</v>
      </c>
      <c r="C37" s="9">
        <v>0.072</v>
      </c>
      <c r="D37" s="9">
        <v>68.0</v>
      </c>
      <c r="E37" s="9">
        <v>66.27</v>
      </c>
      <c r="F37" s="9">
        <v>51.0</v>
      </c>
      <c r="G37" s="9">
        <v>0.424</v>
      </c>
      <c r="H37" s="9">
        <f t="shared" si="1"/>
        <v>8</v>
      </c>
      <c r="I37" s="9">
        <v>-0.041</v>
      </c>
      <c r="J37" s="9">
        <v>63.0</v>
      </c>
      <c r="K37" s="9">
        <v>20.95</v>
      </c>
      <c r="L37" s="9">
        <v>49.0</v>
      </c>
      <c r="M37" s="10">
        <v>4.076</v>
      </c>
      <c r="N37" s="9">
        <v>10.0</v>
      </c>
      <c r="O37" s="9">
        <f t="shared" si="2"/>
        <v>249</v>
      </c>
      <c r="P37" s="10">
        <f t="shared" si="3"/>
        <v>54.77064953</v>
      </c>
      <c r="Q37" s="9"/>
      <c r="R37" s="9"/>
    </row>
    <row r="38">
      <c r="A38" s="9" t="s">
        <v>288</v>
      </c>
      <c r="B38" s="9">
        <v>7300.0</v>
      </c>
      <c r="C38" s="9">
        <v>0.209</v>
      </c>
      <c r="D38" s="9">
        <v>55.0</v>
      </c>
      <c r="E38" s="9">
        <v>67.37</v>
      </c>
      <c r="F38" s="9">
        <v>28.0</v>
      </c>
      <c r="G38" s="9">
        <v>0.032</v>
      </c>
      <c r="H38" s="9">
        <f t="shared" si="1"/>
        <v>57</v>
      </c>
      <c r="I38" s="9">
        <v>0.038</v>
      </c>
      <c r="J38" s="9">
        <v>53.0</v>
      </c>
      <c r="K38" s="9">
        <v>21.87</v>
      </c>
      <c r="L38" s="9">
        <v>24.0</v>
      </c>
      <c r="M38" s="10">
        <v>4.112</v>
      </c>
      <c r="N38" s="9">
        <v>33.0</v>
      </c>
      <c r="O38" s="9">
        <f t="shared" si="2"/>
        <v>250</v>
      </c>
      <c r="P38" s="10">
        <f t="shared" si="3"/>
        <v>54.58900555</v>
      </c>
      <c r="Q38" s="9"/>
      <c r="R38" s="9"/>
    </row>
    <row r="39">
      <c r="A39" s="9" t="s">
        <v>292</v>
      </c>
      <c r="B39" s="9">
        <v>6700.0</v>
      </c>
      <c r="C39" s="9">
        <v>0.147</v>
      </c>
      <c r="D39" s="9">
        <v>60.0</v>
      </c>
      <c r="E39" s="9">
        <v>68.67</v>
      </c>
      <c r="F39" s="9">
        <v>14.0</v>
      </c>
      <c r="G39" s="9">
        <v>0.077</v>
      </c>
      <c r="H39" s="9">
        <f t="shared" si="1"/>
        <v>43</v>
      </c>
      <c r="I39" s="9">
        <v>0.27</v>
      </c>
      <c r="J39" s="9">
        <v>28.0</v>
      </c>
      <c r="K39" s="9">
        <v>20.52</v>
      </c>
      <c r="L39" s="9">
        <v>58.0</v>
      </c>
      <c r="M39" s="10">
        <v>4.143</v>
      </c>
      <c r="N39" s="9">
        <v>52.0</v>
      </c>
      <c r="O39" s="9">
        <f t="shared" si="2"/>
        <v>255</v>
      </c>
      <c r="P39" s="10">
        <f t="shared" si="3"/>
        <v>53.68078566</v>
      </c>
      <c r="Q39" s="9"/>
      <c r="R39" s="9"/>
    </row>
    <row r="40">
      <c r="A40" s="9" t="s">
        <v>295</v>
      </c>
      <c r="B40" s="9">
        <v>7500.0</v>
      </c>
      <c r="C40" s="9">
        <v>-0.134</v>
      </c>
      <c r="D40" s="9">
        <v>80.0</v>
      </c>
      <c r="E40" s="9">
        <v>62.42</v>
      </c>
      <c r="F40" s="9">
        <v>87.0</v>
      </c>
      <c r="G40" s="9">
        <v>0.208</v>
      </c>
      <c r="H40" s="9">
        <f t="shared" si="1"/>
        <v>23</v>
      </c>
      <c r="I40" s="9">
        <v>0.318</v>
      </c>
      <c r="J40" s="9">
        <v>24.0</v>
      </c>
      <c r="K40" s="9">
        <v>22.71</v>
      </c>
      <c r="L40" s="9">
        <v>14.0</v>
      </c>
      <c r="M40" s="10">
        <v>4.105</v>
      </c>
      <c r="N40" s="9">
        <v>29.0</v>
      </c>
      <c r="O40" s="9">
        <f t="shared" si="2"/>
        <v>257</v>
      </c>
      <c r="P40" s="10">
        <f t="shared" si="3"/>
        <v>53.3174977</v>
      </c>
      <c r="Q40" s="9"/>
      <c r="R40" s="9"/>
    </row>
    <row r="41">
      <c r="A41" s="9" t="s">
        <v>298</v>
      </c>
      <c r="B41" s="9">
        <v>6700.0</v>
      </c>
      <c r="C41" s="9">
        <v>0.509</v>
      </c>
      <c r="D41" s="9">
        <v>18.0</v>
      </c>
      <c r="E41" s="9">
        <v>68.6</v>
      </c>
      <c r="F41" s="9">
        <v>15.0</v>
      </c>
      <c r="G41" s="9">
        <v>-0.126</v>
      </c>
      <c r="H41" s="9">
        <f t="shared" si="1"/>
        <v>76</v>
      </c>
      <c r="I41" s="9">
        <v>-0.019</v>
      </c>
      <c r="J41" s="9">
        <v>61.0</v>
      </c>
      <c r="K41" s="9">
        <v>20.29</v>
      </c>
      <c r="L41" s="9">
        <v>70.0</v>
      </c>
      <c r="M41" s="10">
        <v>4.1</v>
      </c>
      <c r="N41" s="9">
        <v>25.0</v>
      </c>
      <c r="O41" s="9">
        <f t="shared" si="2"/>
        <v>265</v>
      </c>
      <c r="P41" s="10">
        <f t="shared" si="3"/>
        <v>51.86434588</v>
      </c>
      <c r="Q41" s="9"/>
      <c r="R41" s="9"/>
    </row>
    <row r="42">
      <c r="A42" s="9" t="s">
        <v>300</v>
      </c>
      <c r="B42" s="9">
        <v>8400.0</v>
      </c>
      <c r="C42" s="9">
        <v>1.013</v>
      </c>
      <c r="D42" s="9">
        <v>2.0</v>
      </c>
      <c r="E42" s="9">
        <v>68.78</v>
      </c>
      <c r="F42" s="9">
        <v>12.0</v>
      </c>
      <c r="G42" s="9">
        <v>0.277</v>
      </c>
      <c r="H42" s="9">
        <f t="shared" si="1"/>
        <v>19</v>
      </c>
      <c r="I42" s="9">
        <v>-0.399</v>
      </c>
      <c r="J42" s="9">
        <v>87.0</v>
      </c>
      <c r="K42" s="9">
        <v>20.44</v>
      </c>
      <c r="L42" s="9">
        <v>59.0</v>
      </c>
      <c r="M42" s="10">
        <v>4.233</v>
      </c>
      <c r="N42" s="9">
        <v>88.0</v>
      </c>
      <c r="O42" s="9">
        <f t="shared" si="2"/>
        <v>267</v>
      </c>
      <c r="P42" s="10">
        <f t="shared" si="3"/>
        <v>51.50105793</v>
      </c>
      <c r="Q42" s="9"/>
      <c r="R42" s="9"/>
    </row>
    <row r="43">
      <c r="A43" s="9" t="s">
        <v>305</v>
      </c>
      <c r="B43" s="9">
        <v>7600.0</v>
      </c>
      <c r="C43" s="9">
        <v>0.223</v>
      </c>
      <c r="D43" s="9">
        <v>51.0</v>
      </c>
      <c r="E43" s="9">
        <v>67.74</v>
      </c>
      <c r="F43" s="9">
        <v>24.0</v>
      </c>
      <c r="G43" s="9">
        <v>-0.134</v>
      </c>
      <c r="H43" s="9">
        <f t="shared" si="1"/>
        <v>78</v>
      </c>
      <c r="I43" s="9">
        <v>0.246</v>
      </c>
      <c r="J43" s="9">
        <v>30.0</v>
      </c>
      <c r="K43" s="9">
        <v>21.29</v>
      </c>
      <c r="L43" s="9">
        <v>38.0</v>
      </c>
      <c r="M43" s="10">
        <v>4.144</v>
      </c>
      <c r="N43" s="9">
        <v>53.0</v>
      </c>
      <c r="O43" s="9">
        <f t="shared" si="2"/>
        <v>274</v>
      </c>
      <c r="P43" s="10">
        <f t="shared" si="3"/>
        <v>50.22955008</v>
      </c>
      <c r="Q43" s="9"/>
      <c r="R43" s="9"/>
    </row>
    <row r="44">
      <c r="A44" s="9" t="s">
        <v>308</v>
      </c>
      <c r="B44" s="9">
        <v>6800.0</v>
      </c>
      <c r="C44" s="9">
        <v>0.216</v>
      </c>
      <c r="D44" s="9">
        <v>54.0</v>
      </c>
      <c r="E44" s="9">
        <v>65.41</v>
      </c>
      <c r="F44" s="9">
        <v>62.0</v>
      </c>
      <c r="G44" s="9">
        <v>0.157</v>
      </c>
      <c r="H44" s="9">
        <f t="shared" si="1"/>
        <v>29</v>
      </c>
      <c r="I44" s="9">
        <v>0.201</v>
      </c>
      <c r="J44" s="9">
        <v>34.0</v>
      </c>
      <c r="K44" s="9">
        <v>20.42</v>
      </c>
      <c r="L44" s="9">
        <v>60.0</v>
      </c>
      <c r="M44" s="10">
        <v>4.114</v>
      </c>
      <c r="N44" s="9">
        <v>36.0</v>
      </c>
      <c r="O44" s="9">
        <f t="shared" si="2"/>
        <v>275</v>
      </c>
      <c r="P44" s="10">
        <f t="shared" si="3"/>
        <v>50.0479061</v>
      </c>
      <c r="Q44" s="9"/>
      <c r="R44" s="9"/>
    </row>
    <row r="45">
      <c r="A45" s="9" t="s">
        <v>309</v>
      </c>
      <c r="B45" s="9">
        <v>6800.0</v>
      </c>
      <c r="C45" s="9">
        <v>0.439</v>
      </c>
      <c r="D45" s="9">
        <v>24.0</v>
      </c>
      <c r="E45" s="9">
        <v>64.99</v>
      </c>
      <c r="F45" s="9">
        <v>68.0</v>
      </c>
      <c r="G45" s="9">
        <v>0.123</v>
      </c>
      <c r="H45" s="9">
        <f t="shared" si="1"/>
        <v>38</v>
      </c>
      <c r="I45" s="9">
        <v>0.163</v>
      </c>
      <c r="J45" s="9">
        <v>36.0</v>
      </c>
      <c r="K45" s="9">
        <v>20.91</v>
      </c>
      <c r="L45" s="9">
        <v>51.0</v>
      </c>
      <c r="M45" s="10">
        <v>4.15</v>
      </c>
      <c r="N45" s="9">
        <v>62.0</v>
      </c>
      <c r="O45" s="9">
        <f t="shared" si="2"/>
        <v>279</v>
      </c>
      <c r="P45" s="10">
        <f t="shared" si="3"/>
        <v>49.32133019</v>
      </c>
      <c r="Q45" s="9"/>
      <c r="R45" s="9"/>
    </row>
    <row r="46">
      <c r="A46" s="9" t="s">
        <v>313</v>
      </c>
      <c r="B46" s="9">
        <v>7100.0</v>
      </c>
      <c r="C46" s="9">
        <v>-0.11</v>
      </c>
      <c r="D46" s="9">
        <v>78.0</v>
      </c>
      <c r="E46" s="9">
        <v>63.66</v>
      </c>
      <c r="F46" s="9">
        <v>78.0</v>
      </c>
      <c r="G46" s="9">
        <v>0.474</v>
      </c>
      <c r="H46" s="9">
        <f t="shared" si="1"/>
        <v>6</v>
      </c>
      <c r="I46" s="9">
        <v>0.118</v>
      </c>
      <c r="J46" s="9">
        <v>39.0</v>
      </c>
      <c r="K46" s="9">
        <v>22.45</v>
      </c>
      <c r="L46" s="9">
        <v>16.0</v>
      </c>
      <c r="M46" s="10">
        <v>4.166</v>
      </c>
      <c r="N46" s="9">
        <v>65.0</v>
      </c>
      <c r="O46" s="9">
        <f t="shared" si="2"/>
        <v>282</v>
      </c>
      <c r="P46" s="10">
        <f t="shared" si="3"/>
        <v>48.77639826</v>
      </c>
      <c r="Q46" s="9"/>
      <c r="R46" s="9"/>
    </row>
    <row r="47">
      <c r="A47" s="9" t="s">
        <v>318</v>
      </c>
      <c r="B47" s="9">
        <v>7100.0</v>
      </c>
      <c r="C47" s="9">
        <v>-0.198</v>
      </c>
      <c r="D47" s="9">
        <v>83.0</v>
      </c>
      <c r="E47" s="9">
        <v>65.96</v>
      </c>
      <c r="F47" s="9">
        <v>58.0</v>
      </c>
      <c r="G47" s="9">
        <v>0.135</v>
      </c>
      <c r="H47" s="9">
        <f t="shared" si="1"/>
        <v>35</v>
      </c>
      <c r="I47" s="9">
        <v>0.245</v>
      </c>
      <c r="J47" s="9">
        <v>31.0</v>
      </c>
      <c r="K47" s="9">
        <v>20.87</v>
      </c>
      <c r="L47" s="9">
        <v>52.0</v>
      </c>
      <c r="M47" s="10">
        <v>4.09</v>
      </c>
      <c r="N47" s="9">
        <v>23.0</v>
      </c>
      <c r="O47" s="9">
        <f t="shared" si="2"/>
        <v>282</v>
      </c>
      <c r="P47" s="10">
        <f t="shared" si="3"/>
        <v>48.77639826</v>
      </c>
      <c r="Q47" s="9"/>
      <c r="R47" s="9"/>
    </row>
    <row r="48">
      <c r="A48" s="9" t="s">
        <v>322</v>
      </c>
      <c r="B48" s="9">
        <v>6700.0</v>
      </c>
      <c r="C48" s="9">
        <v>0.063</v>
      </c>
      <c r="D48" s="9">
        <v>69.0</v>
      </c>
      <c r="E48" s="9">
        <v>69.72</v>
      </c>
      <c r="F48" s="9">
        <v>4.0</v>
      </c>
      <c r="G48" s="9">
        <v>0.208</v>
      </c>
      <c r="H48" s="9">
        <f t="shared" si="1"/>
        <v>23</v>
      </c>
      <c r="I48" s="9">
        <v>-0.266</v>
      </c>
      <c r="J48" s="9">
        <v>80.0</v>
      </c>
      <c r="K48" s="9">
        <v>19.47</v>
      </c>
      <c r="L48" s="9">
        <v>82.0</v>
      </c>
      <c r="M48" s="10">
        <v>4.111</v>
      </c>
      <c r="N48" s="9">
        <v>32.0</v>
      </c>
      <c r="O48" s="9">
        <f t="shared" si="2"/>
        <v>290</v>
      </c>
      <c r="P48" s="10">
        <f t="shared" si="3"/>
        <v>47.32324644</v>
      </c>
      <c r="Q48" s="9"/>
      <c r="R48" s="9"/>
    </row>
    <row r="49">
      <c r="A49" s="9" t="s">
        <v>334</v>
      </c>
      <c r="B49" s="9">
        <v>6900.0</v>
      </c>
      <c r="C49" s="9">
        <v>-0.124</v>
      </c>
      <c r="D49" s="9">
        <v>79.0</v>
      </c>
      <c r="E49" s="9">
        <v>64.78</v>
      </c>
      <c r="F49" s="9">
        <v>69.0</v>
      </c>
      <c r="G49" s="9">
        <v>0.499</v>
      </c>
      <c r="H49" s="9">
        <f t="shared" si="1"/>
        <v>3</v>
      </c>
      <c r="I49" s="9">
        <v>0.039</v>
      </c>
      <c r="J49" s="9">
        <v>52.0</v>
      </c>
      <c r="K49" s="9">
        <v>19.84</v>
      </c>
      <c r="L49" s="9">
        <v>78.0</v>
      </c>
      <c r="M49" s="10">
        <v>4.08</v>
      </c>
      <c r="N49" s="9">
        <v>12.0</v>
      </c>
      <c r="O49" s="9">
        <f t="shared" si="2"/>
        <v>293</v>
      </c>
      <c r="P49" s="10">
        <f t="shared" si="3"/>
        <v>46.7783145</v>
      </c>
      <c r="Q49" s="9"/>
      <c r="R49" s="9"/>
    </row>
    <row r="50">
      <c r="A50" s="9" t="s">
        <v>346</v>
      </c>
      <c r="B50" s="9">
        <v>6800.0</v>
      </c>
      <c r="C50" s="9">
        <v>0.375</v>
      </c>
      <c r="D50" s="9">
        <v>37.0</v>
      </c>
      <c r="E50" s="9">
        <v>66.24</v>
      </c>
      <c r="F50" s="9">
        <v>52.0</v>
      </c>
      <c r="G50" s="9">
        <v>-0.219</v>
      </c>
      <c r="H50" s="9">
        <f t="shared" si="1"/>
        <v>82</v>
      </c>
      <c r="I50" s="9">
        <v>0.152</v>
      </c>
      <c r="J50" s="9">
        <v>38.0</v>
      </c>
      <c r="K50" s="9">
        <v>21.26</v>
      </c>
      <c r="L50" s="9">
        <v>39.0</v>
      </c>
      <c r="M50" s="10">
        <v>4.138</v>
      </c>
      <c r="N50" s="9">
        <v>48.0</v>
      </c>
      <c r="O50" s="9">
        <f t="shared" si="2"/>
        <v>296</v>
      </c>
      <c r="P50" s="10">
        <f t="shared" si="3"/>
        <v>46.23338257</v>
      </c>
      <c r="Q50" s="9"/>
      <c r="R50" s="9"/>
    </row>
    <row r="51">
      <c r="A51" s="9" t="s">
        <v>358</v>
      </c>
      <c r="B51" s="9">
        <v>8500.0</v>
      </c>
      <c r="C51" s="9">
        <v>0.314</v>
      </c>
      <c r="D51" s="9">
        <v>42.0</v>
      </c>
      <c r="E51" s="9">
        <v>62.76</v>
      </c>
      <c r="F51" s="9">
        <v>84.0</v>
      </c>
      <c r="G51" s="9">
        <v>0.07</v>
      </c>
      <c r="H51" s="9">
        <f t="shared" si="1"/>
        <v>46</v>
      </c>
      <c r="I51" s="9">
        <v>0.578</v>
      </c>
      <c r="J51" s="9">
        <v>4.0</v>
      </c>
      <c r="K51" s="9">
        <v>20.97</v>
      </c>
      <c r="L51" s="9">
        <v>48.0</v>
      </c>
      <c r="M51" s="10">
        <v>4.179</v>
      </c>
      <c r="N51" s="9">
        <v>72.0</v>
      </c>
      <c r="O51" s="9">
        <f t="shared" si="2"/>
        <v>296</v>
      </c>
      <c r="P51" s="10">
        <f t="shared" si="3"/>
        <v>46.23338257</v>
      </c>
      <c r="Q51" s="9"/>
      <c r="R51" s="9"/>
    </row>
    <row r="52">
      <c r="A52" s="9" t="s">
        <v>360</v>
      </c>
      <c r="B52" s="9">
        <v>6800.0</v>
      </c>
      <c r="C52" s="9">
        <v>0.286</v>
      </c>
      <c r="D52" s="9">
        <v>46.0</v>
      </c>
      <c r="E52" s="9">
        <v>68.8</v>
      </c>
      <c r="F52" s="9">
        <v>11.0</v>
      </c>
      <c r="G52" s="9">
        <v>-0.225</v>
      </c>
      <c r="H52" s="9">
        <f t="shared" si="1"/>
        <v>84</v>
      </c>
      <c r="I52" s="9">
        <v>0.113</v>
      </c>
      <c r="J52" s="9">
        <v>41.0</v>
      </c>
      <c r="K52" s="9">
        <v>18.52</v>
      </c>
      <c r="L52" s="9">
        <v>86.0</v>
      </c>
      <c r="M52" s="10">
        <v>4.109</v>
      </c>
      <c r="N52" s="9">
        <v>31.0</v>
      </c>
      <c r="O52" s="9">
        <f t="shared" si="2"/>
        <v>299</v>
      </c>
      <c r="P52" s="10">
        <f t="shared" si="3"/>
        <v>45.68845064</v>
      </c>
      <c r="Q52" s="9"/>
      <c r="R52" s="9"/>
    </row>
    <row r="53">
      <c r="A53" s="9" t="s">
        <v>363</v>
      </c>
      <c r="B53" s="9">
        <v>7000.0</v>
      </c>
      <c r="C53" s="9">
        <v>0.078</v>
      </c>
      <c r="D53" s="9">
        <v>67.0</v>
      </c>
      <c r="E53" s="9">
        <v>64.26</v>
      </c>
      <c r="F53" s="9">
        <v>73.0</v>
      </c>
      <c r="G53" s="9">
        <v>0.259</v>
      </c>
      <c r="H53" s="9">
        <f t="shared" si="1"/>
        <v>22</v>
      </c>
      <c r="I53" s="9">
        <v>0.37</v>
      </c>
      <c r="J53" s="9">
        <v>18.0</v>
      </c>
      <c r="K53" s="9">
        <v>19.98</v>
      </c>
      <c r="L53" s="9">
        <v>75.0</v>
      </c>
      <c r="M53" s="10">
        <v>4.138</v>
      </c>
      <c r="N53" s="9">
        <v>48.0</v>
      </c>
      <c r="O53" s="9">
        <f t="shared" si="2"/>
        <v>303</v>
      </c>
      <c r="P53" s="10">
        <f t="shared" si="3"/>
        <v>44.96187473</v>
      </c>
      <c r="Q53" s="9"/>
      <c r="R53" s="9"/>
    </row>
    <row r="54">
      <c r="A54" s="9" t="s">
        <v>367</v>
      </c>
      <c r="B54" s="9">
        <v>6800.0</v>
      </c>
      <c r="C54" s="9">
        <v>0.447</v>
      </c>
      <c r="D54" s="9">
        <v>23.0</v>
      </c>
      <c r="E54" s="9">
        <v>67.95</v>
      </c>
      <c r="F54" s="9">
        <v>19.0</v>
      </c>
      <c r="G54" s="9">
        <v>-0.409</v>
      </c>
      <c r="H54" s="9">
        <f t="shared" si="1"/>
        <v>89</v>
      </c>
      <c r="I54" s="9">
        <v>0.085</v>
      </c>
      <c r="J54" s="9">
        <v>44.0</v>
      </c>
      <c r="K54" s="9">
        <v>21.01</v>
      </c>
      <c r="L54" s="9">
        <v>46.0</v>
      </c>
      <c r="M54" s="10">
        <v>4.22</v>
      </c>
      <c r="N54" s="9">
        <v>85.0</v>
      </c>
      <c r="O54" s="9">
        <f t="shared" si="2"/>
        <v>306</v>
      </c>
      <c r="P54" s="10">
        <f t="shared" si="3"/>
        <v>44.41694279</v>
      </c>
      <c r="Q54" s="9"/>
      <c r="R54" s="9"/>
    </row>
    <row r="55">
      <c r="A55" s="9" t="s">
        <v>372</v>
      </c>
      <c r="B55" s="9">
        <v>7500.0</v>
      </c>
      <c r="C55" s="9">
        <v>0.377</v>
      </c>
      <c r="D55" s="9">
        <v>36.0</v>
      </c>
      <c r="E55" s="9">
        <v>63.96</v>
      </c>
      <c r="F55" s="9">
        <v>75.0</v>
      </c>
      <c r="G55" s="9">
        <v>-0.203</v>
      </c>
      <c r="H55" s="9">
        <f t="shared" si="1"/>
        <v>81</v>
      </c>
      <c r="I55" s="9">
        <v>-0.033</v>
      </c>
      <c r="J55" s="9">
        <v>62.0</v>
      </c>
      <c r="K55" s="9">
        <v>22.15</v>
      </c>
      <c r="L55" s="9">
        <v>18.0</v>
      </c>
      <c r="M55" s="10">
        <v>4.113</v>
      </c>
      <c r="N55" s="9">
        <v>35.0</v>
      </c>
      <c r="O55" s="9">
        <f t="shared" si="2"/>
        <v>307</v>
      </c>
      <c r="P55" s="10">
        <f t="shared" si="3"/>
        <v>44.23529881</v>
      </c>
      <c r="Q55" s="9"/>
      <c r="R55" s="9"/>
    </row>
    <row r="56">
      <c r="A56" s="9" t="s">
        <v>378</v>
      </c>
      <c r="B56" s="9">
        <v>8600.0</v>
      </c>
      <c r="C56" s="9">
        <v>0.415</v>
      </c>
      <c r="D56" s="9">
        <v>30.0</v>
      </c>
      <c r="E56" s="9">
        <v>65.62</v>
      </c>
      <c r="F56" s="9">
        <v>59.0</v>
      </c>
      <c r="G56" s="9">
        <v>0.172</v>
      </c>
      <c r="H56" s="9">
        <f t="shared" si="1"/>
        <v>27</v>
      </c>
      <c r="I56" s="9">
        <v>-0.498</v>
      </c>
      <c r="J56" s="9">
        <v>89.0</v>
      </c>
      <c r="K56" s="9">
        <v>20.65</v>
      </c>
      <c r="L56" s="9">
        <v>56.0</v>
      </c>
      <c r="M56" s="10">
        <v>4.128</v>
      </c>
      <c r="N56" s="9">
        <v>46.0</v>
      </c>
      <c r="O56" s="9">
        <f t="shared" si="2"/>
        <v>307</v>
      </c>
      <c r="P56" s="10">
        <f t="shared" si="3"/>
        <v>44.23529881</v>
      </c>
      <c r="Q56" s="9"/>
      <c r="R56" s="9"/>
    </row>
    <row r="57">
      <c r="A57" s="9" t="s">
        <v>383</v>
      </c>
      <c r="B57" s="9">
        <v>6700.0</v>
      </c>
      <c r="C57" s="9">
        <v>0.367</v>
      </c>
      <c r="D57" s="9">
        <v>38.0</v>
      </c>
      <c r="E57" s="9">
        <v>67.81</v>
      </c>
      <c r="F57" s="9">
        <v>22.0</v>
      </c>
      <c r="G57" s="9">
        <v>-0.288</v>
      </c>
      <c r="H57" s="9">
        <f t="shared" si="1"/>
        <v>87</v>
      </c>
      <c r="I57" s="9">
        <v>0.099</v>
      </c>
      <c r="J57" s="9">
        <v>43.0</v>
      </c>
      <c r="K57" s="9">
        <v>20.73</v>
      </c>
      <c r="L57" s="9">
        <v>53.0</v>
      </c>
      <c r="M57" s="10">
        <v>4.176</v>
      </c>
      <c r="N57" s="9">
        <v>71.0</v>
      </c>
      <c r="O57" s="9">
        <f t="shared" si="2"/>
        <v>314</v>
      </c>
      <c r="P57" s="10">
        <f t="shared" si="3"/>
        <v>42.96379097</v>
      </c>
      <c r="Q57" s="9"/>
      <c r="R57" s="9"/>
    </row>
    <row r="58">
      <c r="A58" s="9" t="s">
        <v>389</v>
      </c>
      <c r="B58" s="9">
        <v>7000.0</v>
      </c>
      <c r="C58" s="9">
        <v>0.391</v>
      </c>
      <c r="D58" s="9">
        <v>33.0</v>
      </c>
      <c r="E58" s="9">
        <v>66.67</v>
      </c>
      <c r="F58" s="9">
        <v>44.0</v>
      </c>
      <c r="G58" s="9">
        <v>-0.005</v>
      </c>
      <c r="H58" s="9">
        <f t="shared" si="1"/>
        <v>65</v>
      </c>
      <c r="I58" s="9">
        <v>-0.395</v>
      </c>
      <c r="J58" s="9">
        <v>86.0</v>
      </c>
      <c r="K58" s="9">
        <v>21.1</v>
      </c>
      <c r="L58" s="9">
        <v>43.0</v>
      </c>
      <c r="M58" s="10">
        <v>4.135</v>
      </c>
      <c r="N58" s="9">
        <v>47.0</v>
      </c>
      <c r="O58" s="9">
        <f t="shared" si="2"/>
        <v>318</v>
      </c>
      <c r="P58" s="10">
        <f t="shared" si="3"/>
        <v>42.23721506</v>
      </c>
      <c r="Q58" s="9"/>
      <c r="R58" s="9"/>
    </row>
    <row r="59">
      <c r="A59" s="9" t="s">
        <v>390</v>
      </c>
      <c r="B59" s="9">
        <v>7000.0</v>
      </c>
      <c r="C59" s="9">
        <v>-0.52</v>
      </c>
      <c r="D59" s="9">
        <v>88.0</v>
      </c>
      <c r="E59" s="9">
        <v>62.63</v>
      </c>
      <c r="F59" s="9">
        <v>86.0</v>
      </c>
      <c r="G59" s="9">
        <v>0.14</v>
      </c>
      <c r="H59" s="9">
        <f t="shared" si="1"/>
        <v>34</v>
      </c>
      <c r="I59" s="9">
        <v>0.427</v>
      </c>
      <c r="J59" s="9">
        <v>12.0</v>
      </c>
      <c r="K59" s="9">
        <v>22.14</v>
      </c>
      <c r="L59" s="9">
        <v>20.0</v>
      </c>
      <c r="M59" s="10">
        <v>4.197</v>
      </c>
      <c r="N59" s="9">
        <v>78.0</v>
      </c>
      <c r="O59" s="9">
        <f t="shared" si="2"/>
        <v>318</v>
      </c>
      <c r="P59" s="10">
        <f t="shared" si="3"/>
        <v>42.23721506</v>
      </c>
      <c r="Q59" s="9"/>
      <c r="R59" s="9"/>
    </row>
    <row r="60">
      <c r="A60" s="9" t="s">
        <v>394</v>
      </c>
      <c r="B60" s="9">
        <v>7400.0</v>
      </c>
      <c r="C60" s="9">
        <v>0.617</v>
      </c>
      <c r="D60" s="9">
        <v>12.0</v>
      </c>
      <c r="E60" s="9">
        <v>66.79</v>
      </c>
      <c r="F60" s="9">
        <v>43.0</v>
      </c>
      <c r="G60" s="9">
        <v>-0.16</v>
      </c>
      <c r="H60" s="9">
        <f t="shared" si="1"/>
        <v>79</v>
      </c>
      <c r="I60" s="9">
        <v>-0.545</v>
      </c>
      <c r="J60" s="9">
        <v>90.0</v>
      </c>
      <c r="K60" s="9">
        <v>20.63</v>
      </c>
      <c r="L60" s="9">
        <v>57.0</v>
      </c>
      <c r="M60" s="10">
        <v>4.115</v>
      </c>
      <c r="N60" s="9">
        <v>37.0</v>
      </c>
      <c r="O60" s="9">
        <f t="shared" si="2"/>
        <v>318</v>
      </c>
      <c r="P60" s="10">
        <f t="shared" si="3"/>
        <v>42.23721506</v>
      </c>
      <c r="Q60" s="9"/>
      <c r="R60" s="9"/>
    </row>
    <row r="61">
      <c r="A61" s="9" t="s">
        <v>395</v>
      </c>
      <c r="B61" s="9">
        <v>7100.0</v>
      </c>
      <c r="C61" s="9">
        <v>0.136</v>
      </c>
      <c r="D61" s="9">
        <v>61.0</v>
      </c>
      <c r="E61" s="9">
        <v>66.93</v>
      </c>
      <c r="F61" s="9">
        <v>39.0</v>
      </c>
      <c r="G61" s="9">
        <v>-0.051</v>
      </c>
      <c r="H61" s="9">
        <f t="shared" si="1"/>
        <v>70</v>
      </c>
      <c r="I61" s="9">
        <v>-0.239</v>
      </c>
      <c r="J61" s="9">
        <v>78.0</v>
      </c>
      <c r="K61" s="9">
        <v>21.88</v>
      </c>
      <c r="L61" s="9">
        <v>23.0</v>
      </c>
      <c r="M61" s="10">
        <v>4.142</v>
      </c>
      <c r="N61" s="9">
        <v>51.0</v>
      </c>
      <c r="O61" s="9">
        <f t="shared" si="2"/>
        <v>322</v>
      </c>
      <c r="P61" s="10">
        <f t="shared" si="3"/>
        <v>41.51063915</v>
      </c>
      <c r="Q61" s="9"/>
      <c r="R61" s="9"/>
    </row>
    <row r="62">
      <c r="A62" s="9" t="s">
        <v>398</v>
      </c>
      <c r="B62" s="9">
        <v>7100.0</v>
      </c>
      <c r="C62" s="9">
        <v>0.085</v>
      </c>
      <c r="D62" s="9">
        <v>65.0</v>
      </c>
      <c r="E62" s="9">
        <v>66.34</v>
      </c>
      <c r="F62" s="9">
        <v>50.0</v>
      </c>
      <c r="G62" s="9">
        <v>-0.283</v>
      </c>
      <c r="H62" s="9">
        <f t="shared" si="1"/>
        <v>86</v>
      </c>
      <c r="I62" s="9">
        <v>0.319</v>
      </c>
      <c r="J62" s="9">
        <v>23.0</v>
      </c>
      <c r="K62" s="9">
        <v>21.63</v>
      </c>
      <c r="L62" s="9">
        <v>29.0</v>
      </c>
      <c r="M62" s="10">
        <v>4.175</v>
      </c>
      <c r="N62" s="9">
        <v>70.0</v>
      </c>
      <c r="O62" s="9">
        <f t="shared" si="2"/>
        <v>323</v>
      </c>
      <c r="P62" s="10">
        <f t="shared" si="3"/>
        <v>41.32899517</v>
      </c>
      <c r="Q62" s="9"/>
      <c r="R62" s="9"/>
    </row>
    <row r="63">
      <c r="A63" s="9" t="s">
        <v>400</v>
      </c>
      <c r="B63" s="9">
        <v>6900.0</v>
      </c>
      <c r="C63" s="9">
        <v>0.421</v>
      </c>
      <c r="D63" s="9">
        <v>27.0</v>
      </c>
      <c r="E63" s="9">
        <v>66.59</v>
      </c>
      <c r="F63" s="9">
        <v>46.0</v>
      </c>
      <c r="G63" s="9">
        <v>-0.117</v>
      </c>
      <c r="H63" s="9">
        <f t="shared" si="1"/>
        <v>75</v>
      </c>
      <c r="I63" s="9">
        <v>-0.106</v>
      </c>
      <c r="J63" s="9">
        <v>68.0</v>
      </c>
      <c r="K63" s="9">
        <v>20.67</v>
      </c>
      <c r="L63" s="9">
        <v>55.0</v>
      </c>
      <c r="M63" s="10">
        <v>4.144</v>
      </c>
      <c r="N63" s="9">
        <v>53.0</v>
      </c>
      <c r="O63" s="9">
        <f t="shared" si="2"/>
        <v>324</v>
      </c>
      <c r="P63" s="10">
        <f t="shared" si="3"/>
        <v>41.14735119</v>
      </c>
      <c r="Q63" s="9"/>
      <c r="R63" s="9"/>
    </row>
    <row r="64">
      <c r="A64" s="9" t="s">
        <v>402</v>
      </c>
      <c r="B64" s="9">
        <v>7800.0</v>
      </c>
      <c r="C64" s="9">
        <v>0.24</v>
      </c>
      <c r="D64" s="9">
        <v>50.0</v>
      </c>
      <c r="E64" s="9">
        <v>66.57</v>
      </c>
      <c r="F64" s="9">
        <v>49.0</v>
      </c>
      <c r="G64" s="9">
        <v>0.075</v>
      </c>
      <c r="H64" s="9">
        <f t="shared" si="1"/>
        <v>44</v>
      </c>
      <c r="I64" s="9">
        <v>-0.099</v>
      </c>
      <c r="J64" s="9">
        <v>67.0</v>
      </c>
      <c r="K64" s="9">
        <v>18.13</v>
      </c>
      <c r="L64" s="9">
        <v>89.0</v>
      </c>
      <c r="M64" s="10">
        <v>4.101</v>
      </c>
      <c r="N64" s="9">
        <v>27.0</v>
      </c>
      <c r="O64" s="9">
        <f t="shared" si="2"/>
        <v>326</v>
      </c>
      <c r="P64" s="10">
        <f t="shared" si="3"/>
        <v>40.78406324</v>
      </c>
      <c r="Q64" s="9"/>
      <c r="R64" s="9"/>
    </row>
    <row r="65">
      <c r="A65" s="9" t="s">
        <v>408</v>
      </c>
      <c r="B65" s="9">
        <v>6900.0</v>
      </c>
      <c r="C65" s="9">
        <v>0.08</v>
      </c>
      <c r="D65" s="9">
        <v>66.0</v>
      </c>
      <c r="E65" s="9">
        <v>65.28</v>
      </c>
      <c r="F65" s="9">
        <v>66.0</v>
      </c>
      <c r="G65" s="9">
        <v>0.052</v>
      </c>
      <c r="H65" s="9">
        <f t="shared" si="1"/>
        <v>54</v>
      </c>
      <c r="I65" s="9">
        <v>0.497</v>
      </c>
      <c r="J65" s="9">
        <v>8.0</v>
      </c>
      <c r="K65" s="9">
        <v>20.35</v>
      </c>
      <c r="L65" s="9">
        <v>68.0</v>
      </c>
      <c r="M65" s="10">
        <v>4.168</v>
      </c>
      <c r="N65" s="9">
        <v>66.0</v>
      </c>
      <c r="O65" s="9">
        <f t="shared" si="2"/>
        <v>328</v>
      </c>
      <c r="P65" s="10">
        <f t="shared" si="3"/>
        <v>40.42077528</v>
      </c>
      <c r="Q65" s="9"/>
      <c r="R65" s="9"/>
    </row>
    <row r="66">
      <c r="A66" s="9" t="s">
        <v>415</v>
      </c>
      <c r="B66" s="9">
        <v>6700.0</v>
      </c>
      <c r="C66" s="9">
        <v>0.163</v>
      </c>
      <c r="D66" s="9">
        <v>57.0</v>
      </c>
      <c r="E66" s="9">
        <v>66.17</v>
      </c>
      <c r="F66" s="9">
        <v>54.0</v>
      </c>
      <c r="G66" s="9">
        <v>0.153</v>
      </c>
      <c r="H66" s="9">
        <f t="shared" si="1"/>
        <v>30</v>
      </c>
      <c r="I66" s="9">
        <v>-0.156</v>
      </c>
      <c r="J66" s="9">
        <v>73.0</v>
      </c>
      <c r="K66" s="9">
        <v>19.85</v>
      </c>
      <c r="L66" s="9">
        <v>77.0</v>
      </c>
      <c r="M66" s="10">
        <v>4.124</v>
      </c>
      <c r="N66" s="9">
        <v>42.0</v>
      </c>
      <c r="O66" s="9">
        <f t="shared" si="2"/>
        <v>333</v>
      </c>
      <c r="P66" s="10">
        <f t="shared" si="3"/>
        <v>39.51255539</v>
      </c>
      <c r="Q66" s="9"/>
      <c r="R66" s="9"/>
    </row>
    <row r="67">
      <c r="A67" s="9" t="s">
        <v>418</v>
      </c>
      <c r="B67" s="9">
        <v>7200.0</v>
      </c>
      <c r="C67" s="9">
        <v>0.329</v>
      </c>
      <c r="D67" s="9">
        <v>41.0</v>
      </c>
      <c r="E67" s="9">
        <v>67.07</v>
      </c>
      <c r="F67" s="9">
        <v>37.0</v>
      </c>
      <c r="G67" s="9">
        <v>0.025</v>
      </c>
      <c r="H67" s="9">
        <f t="shared" si="1"/>
        <v>59</v>
      </c>
      <c r="I67" s="9">
        <v>-0.242</v>
      </c>
      <c r="J67" s="9">
        <v>79.0</v>
      </c>
      <c r="K67" s="9">
        <v>19.65</v>
      </c>
      <c r="L67" s="9">
        <v>79.0</v>
      </c>
      <c r="M67" s="10">
        <v>4.124</v>
      </c>
      <c r="N67" s="9">
        <v>42.0</v>
      </c>
      <c r="O67" s="9">
        <f t="shared" si="2"/>
        <v>337</v>
      </c>
      <c r="P67" s="10">
        <f t="shared" si="3"/>
        <v>38.78597948</v>
      </c>
      <c r="Q67" s="9"/>
      <c r="R67" s="9"/>
    </row>
    <row r="68">
      <c r="A68" s="9" t="s">
        <v>421</v>
      </c>
      <c r="B68" s="9">
        <v>7300.0</v>
      </c>
      <c r="C68" s="9">
        <v>0.181</v>
      </c>
      <c r="D68" s="9">
        <v>56.0</v>
      </c>
      <c r="E68" s="9">
        <v>64.42</v>
      </c>
      <c r="F68" s="9">
        <v>71.0</v>
      </c>
      <c r="G68" s="9">
        <v>-0.327</v>
      </c>
      <c r="H68" s="9">
        <f t="shared" si="1"/>
        <v>88</v>
      </c>
      <c r="I68" s="9">
        <v>0.245</v>
      </c>
      <c r="J68" s="9">
        <v>31.0</v>
      </c>
      <c r="K68" s="9">
        <v>19.97</v>
      </c>
      <c r="L68" s="9">
        <v>76.0</v>
      </c>
      <c r="M68" s="10">
        <v>4.084</v>
      </c>
      <c r="N68" s="9">
        <v>16.0</v>
      </c>
      <c r="O68" s="9">
        <f t="shared" si="2"/>
        <v>338</v>
      </c>
      <c r="P68" s="10">
        <f t="shared" si="3"/>
        <v>38.6043355</v>
      </c>
      <c r="Q68" s="9"/>
      <c r="R68" s="9"/>
    </row>
    <row r="69">
      <c r="A69" s="9" t="s">
        <v>423</v>
      </c>
      <c r="B69" s="9">
        <v>7000.0</v>
      </c>
      <c r="C69" s="9">
        <v>0.095</v>
      </c>
      <c r="D69" s="9">
        <v>64.0</v>
      </c>
      <c r="E69" s="9">
        <v>67.81</v>
      </c>
      <c r="F69" s="9">
        <v>22.0</v>
      </c>
      <c r="G69" s="9">
        <v>-0.082</v>
      </c>
      <c r="H69" s="9">
        <f t="shared" si="1"/>
        <v>72</v>
      </c>
      <c r="I69" s="9">
        <v>0.026</v>
      </c>
      <c r="J69" s="9">
        <v>55.0</v>
      </c>
      <c r="K69" s="9">
        <v>18.52</v>
      </c>
      <c r="L69" s="9">
        <v>86.0</v>
      </c>
      <c r="M69" s="10">
        <v>4.122</v>
      </c>
      <c r="N69" s="9">
        <v>41.0</v>
      </c>
      <c r="O69" s="9">
        <f t="shared" si="2"/>
        <v>340</v>
      </c>
      <c r="P69" s="10">
        <f t="shared" si="3"/>
        <v>38.24104755</v>
      </c>
      <c r="Q69" s="9"/>
      <c r="R69" s="9"/>
    </row>
    <row r="70">
      <c r="A70" s="9" t="s">
        <v>424</v>
      </c>
      <c r="B70" s="9">
        <v>7200.0</v>
      </c>
      <c r="C70" s="9">
        <v>0.263</v>
      </c>
      <c r="D70" s="9">
        <v>48.0</v>
      </c>
      <c r="E70" s="9">
        <v>67.31</v>
      </c>
      <c r="F70" s="9">
        <v>29.0</v>
      </c>
      <c r="G70" s="9">
        <v>0.016</v>
      </c>
      <c r="H70" s="9">
        <f t="shared" si="1"/>
        <v>61</v>
      </c>
      <c r="I70" s="9">
        <v>-0.271</v>
      </c>
      <c r="J70" s="9">
        <v>81.0</v>
      </c>
      <c r="K70" s="9">
        <v>20.37</v>
      </c>
      <c r="L70" s="9">
        <v>66.0</v>
      </c>
      <c r="M70" s="10">
        <v>4.145</v>
      </c>
      <c r="N70" s="9">
        <v>55.0</v>
      </c>
      <c r="O70" s="9">
        <f t="shared" si="2"/>
        <v>340</v>
      </c>
      <c r="P70" s="10">
        <f t="shared" si="3"/>
        <v>38.24104755</v>
      </c>
      <c r="Q70" s="9"/>
      <c r="R70" s="9"/>
    </row>
    <row r="71">
      <c r="A71" s="9" t="s">
        <v>426</v>
      </c>
      <c r="B71" s="9">
        <v>7200.0</v>
      </c>
      <c r="C71" s="9">
        <v>-0.039</v>
      </c>
      <c r="D71" s="9">
        <v>73.0</v>
      </c>
      <c r="E71" s="9">
        <v>66.87</v>
      </c>
      <c r="F71" s="9">
        <v>41.0</v>
      </c>
      <c r="G71" s="9">
        <v>0.061</v>
      </c>
      <c r="H71" s="9">
        <f t="shared" si="1"/>
        <v>50</v>
      </c>
      <c r="I71" s="9">
        <v>-0.145</v>
      </c>
      <c r="J71" s="9">
        <v>71.0</v>
      </c>
      <c r="K71" s="9">
        <v>21.31</v>
      </c>
      <c r="L71" s="9">
        <v>37.0</v>
      </c>
      <c r="M71" s="10">
        <v>4.173</v>
      </c>
      <c r="N71" s="9">
        <v>68.0</v>
      </c>
      <c r="O71" s="9">
        <f t="shared" si="2"/>
        <v>340</v>
      </c>
      <c r="P71" s="10">
        <f t="shared" si="3"/>
        <v>38.24104755</v>
      </c>
      <c r="Q71" s="9"/>
      <c r="R71" s="9"/>
    </row>
    <row r="72">
      <c r="A72" s="9" t="s">
        <v>427</v>
      </c>
      <c r="B72" s="9">
        <v>7500.0</v>
      </c>
      <c r="C72" s="9">
        <v>0.668</v>
      </c>
      <c r="D72" s="9">
        <v>7.0</v>
      </c>
      <c r="E72" s="9">
        <v>62.12</v>
      </c>
      <c r="F72" s="9">
        <v>88.0</v>
      </c>
      <c r="G72" s="9">
        <v>-0.219</v>
      </c>
      <c r="H72" s="9">
        <f t="shared" si="1"/>
        <v>82</v>
      </c>
      <c r="I72" s="9">
        <v>-0.169</v>
      </c>
      <c r="J72" s="9">
        <v>75.0</v>
      </c>
      <c r="K72" s="9">
        <v>20.3</v>
      </c>
      <c r="L72" s="9">
        <v>69.0</v>
      </c>
      <c r="M72" s="10">
        <v>4.087</v>
      </c>
      <c r="N72" s="9">
        <v>20.0</v>
      </c>
      <c r="O72" s="9">
        <f t="shared" si="2"/>
        <v>341</v>
      </c>
      <c r="P72" s="10">
        <f t="shared" si="3"/>
        <v>38.05940357</v>
      </c>
      <c r="Q72" s="9"/>
      <c r="R72" s="9"/>
    </row>
    <row r="73">
      <c r="A73" s="9" t="s">
        <v>432</v>
      </c>
      <c r="B73" s="9">
        <v>6800.0</v>
      </c>
      <c r="C73" s="9">
        <v>0.29</v>
      </c>
      <c r="D73" s="9">
        <v>45.0</v>
      </c>
      <c r="E73" s="9">
        <v>67.64</v>
      </c>
      <c r="F73" s="9">
        <v>25.0</v>
      </c>
      <c r="G73" s="9">
        <v>-0.098</v>
      </c>
      <c r="H73" s="9">
        <f t="shared" si="1"/>
        <v>73</v>
      </c>
      <c r="I73" s="9">
        <v>-0.492</v>
      </c>
      <c r="J73" s="9">
        <v>88.0</v>
      </c>
      <c r="K73" s="9">
        <v>20.7</v>
      </c>
      <c r="L73" s="9">
        <v>54.0</v>
      </c>
      <c r="M73" s="10">
        <v>4.148</v>
      </c>
      <c r="N73" s="9">
        <v>57.0</v>
      </c>
      <c r="O73" s="9">
        <f t="shared" si="2"/>
        <v>342</v>
      </c>
      <c r="P73" s="10">
        <f t="shared" si="3"/>
        <v>37.87775959</v>
      </c>
      <c r="Q73" s="9"/>
      <c r="R73" s="9"/>
    </row>
    <row r="74">
      <c r="A74" s="9" t="s">
        <v>436</v>
      </c>
      <c r="B74" s="9">
        <v>6800.0</v>
      </c>
      <c r="C74" s="9">
        <v>0.296</v>
      </c>
      <c r="D74" s="9">
        <v>44.0</v>
      </c>
      <c r="E74" s="9">
        <v>67.26</v>
      </c>
      <c r="F74" s="9">
        <v>32.0</v>
      </c>
      <c r="G74" s="9">
        <v>-0.233</v>
      </c>
      <c r="H74" s="9">
        <f t="shared" si="1"/>
        <v>85</v>
      </c>
      <c r="I74" s="9">
        <v>0.016</v>
      </c>
      <c r="J74" s="9">
        <v>56.0</v>
      </c>
      <c r="K74" s="9">
        <v>18.52</v>
      </c>
      <c r="L74" s="9">
        <v>86.0</v>
      </c>
      <c r="M74" s="10">
        <v>4.121</v>
      </c>
      <c r="N74" s="9">
        <v>40.0</v>
      </c>
      <c r="O74" s="9">
        <f t="shared" si="2"/>
        <v>343</v>
      </c>
      <c r="P74" s="10">
        <f t="shared" si="3"/>
        <v>37.69611561</v>
      </c>
      <c r="Q74" s="9"/>
      <c r="R74" s="9"/>
    </row>
    <row r="75">
      <c r="A75" s="9" t="s">
        <v>440</v>
      </c>
      <c r="B75" s="9">
        <v>6800.0</v>
      </c>
      <c r="C75" s="9">
        <v>0.495</v>
      </c>
      <c r="D75" s="9">
        <v>19.0</v>
      </c>
      <c r="E75" s="9">
        <v>65.61</v>
      </c>
      <c r="F75" s="9">
        <v>60.0</v>
      </c>
      <c r="G75" s="9">
        <v>0.031</v>
      </c>
      <c r="H75" s="9">
        <f t="shared" si="1"/>
        <v>58</v>
      </c>
      <c r="I75" s="9">
        <v>-0.309</v>
      </c>
      <c r="J75" s="9">
        <v>82.0</v>
      </c>
      <c r="K75" s="9">
        <v>20.39</v>
      </c>
      <c r="L75" s="9">
        <v>63.0</v>
      </c>
      <c r="M75" s="10">
        <v>4.17</v>
      </c>
      <c r="N75" s="9">
        <v>67.0</v>
      </c>
      <c r="O75" s="9">
        <f t="shared" si="2"/>
        <v>349</v>
      </c>
      <c r="P75" s="10">
        <f t="shared" si="3"/>
        <v>36.60625175</v>
      </c>
      <c r="Q75" s="9"/>
      <c r="R75" s="9"/>
    </row>
    <row r="76">
      <c r="A76" s="9" t="s">
        <v>443</v>
      </c>
      <c r="B76" s="9">
        <v>6700.0</v>
      </c>
      <c r="C76" s="9">
        <v>0.22</v>
      </c>
      <c r="D76" s="9">
        <v>53.0</v>
      </c>
      <c r="E76" s="9">
        <v>66.02</v>
      </c>
      <c r="F76" s="9">
        <v>57.0</v>
      </c>
      <c r="G76" s="9">
        <v>0.066</v>
      </c>
      <c r="H76" s="9">
        <f t="shared" si="1"/>
        <v>49</v>
      </c>
      <c r="I76" s="9">
        <v>0.052</v>
      </c>
      <c r="J76" s="9">
        <v>49.0</v>
      </c>
      <c r="K76" s="9">
        <v>19.57</v>
      </c>
      <c r="L76" s="9">
        <v>80.0</v>
      </c>
      <c r="M76" s="10">
        <v>4.154</v>
      </c>
      <c r="N76" s="9">
        <v>64.0</v>
      </c>
      <c r="O76" s="9">
        <f t="shared" si="2"/>
        <v>352</v>
      </c>
      <c r="P76" s="10">
        <f t="shared" si="3"/>
        <v>36.06131981</v>
      </c>
      <c r="Q76" s="9"/>
      <c r="R76" s="9"/>
    </row>
    <row r="77">
      <c r="A77" s="9" t="s">
        <v>446</v>
      </c>
      <c r="B77" s="9">
        <v>6700.0</v>
      </c>
      <c r="C77" s="9">
        <v>-0.057</v>
      </c>
      <c r="D77" s="9">
        <v>75.0</v>
      </c>
      <c r="E77" s="9">
        <v>63.12</v>
      </c>
      <c r="F77" s="9">
        <v>82.0</v>
      </c>
      <c r="G77" s="9">
        <v>-0.008</v>
      </c>
      <c r="H77" s="9">
        <f t="shared" si="1"/>
        <v>66</v>
      </c>
      <c r="I77" s="9">
        <v>0.516</v>
      </c>
      <c r="J77" s="9">
        <v>5.0</v>
      </c>
      <c r="K77" s="9">
        <v>21.1</v>
      </c>
      <c r="L77" s="9">
        <v>43.0</v>
      </c>
      <c r="M77" s="10">
        <v>4.218</v>
      </c>
      <c r="N77" s="9">
        <v>83.0</v>
      </c>
      <c r="O77" s="9">
        <f t="shared" si="2"/>
        <v>354</v>
      </c>
      <c r="P77" s="10">
        <f t="shared" si="3"/>
        <v>35.69803186</v>
      </c>
      <c r="Q77" s="9"/>
      <c r="R77" s="9"/>
    </row>
    <row r="78">
      <c r="A78" s="9" t="s">
        <v>451</v>
      </c>
      <c r="B78" s="9">
        <v>6700.0</v>
      </c>
      <c r="C78" s="9">
        <v>0.222</v>
      </c>
      <c r="D78" s="9">
        <v>52.0</v>
      </c>
      <c r="E78" s="9">
        <v>63.96</v>
      </c>
      <c r="F78" s="9">
        <v>75.0</v>
      </c>
      <c r="G78" s="9">
        <v>0.095</v>
      </c>
      <c r="H78" s="9">
        <f t="shared" si="1"/>
        <v>41</v>
      </c>
      <c r="I78" s="9">
        <v>0.076</v>
      </c>
      <c r="J78" s="9">
        <v>45.0</v>
      </c>
      <c r="K78" s="9">
        <v>20.42</v>
      </c>
      <c r="L78" s="9">
        <v>60.0</v>
      </c>
      <c r="M78" s="10">
        <v>4.218</v>
      </c>
      <c r="N78" s="9">
        <v>83.0</v>
      </c>
      <c r="O78" s="9">
        <f t="shared" si="2"/>
        <v>356</v>
      </c>
      <c r="P78" s="10">
        <f t="shared" si="3"/>
        <v>35.3347439</v>
      </c>
      <c r="Q78" s="9"/>
      <c r="R78" s="9"/>
    </row>
    <row r="79">
      <c r="A79" s="9" t="s">
        <v>455</v>
      </c>
      <c r="B79" s="9">
        <v>7000.0</v>
      </c>
      <c r="C79" s="9">
        <v>-0.292</v>
      </c>
      <c r="D79" s="9">
        <v>85.0</v>
      </c>
      <c r="E79" s="9">
        <v>62.68</v>
      </c>
      <c r="F79" s="9">
        <v>85.0</v>
      </c>
      <c r="G79" s="9">
        <v>0.072</v>
      </c>
      <c r="H79" s="9">
        <f t="shared" si="1"/>
        <v>45</v>
      </c>
      <c r="I79" s="9">
        <v>0.5</v>
      </c>
      <c r="J79" s="9">
        <v>7.0</v>
      </c>
      <c r="K79" s="9">
        <v>21.05</v>
      </c>
      <c r="L79" s="9">
        <v>45.0</v>
      </c>
      <c r="M79" s="10">
        <v>4.279</v>
      </c>
      <c r="N79" s="9">
        <v>91.0</v>
      </c>
      <c r="O79" s="9">
        <f t="shared" si="2"/>
        <v>358</v>
      </c>
      <c r="P79" s="10">
        <f t="shared" si="3"/>
        <v>34.97145595</v>
      </c>
      <c r="Q79" s="9"/>
      <c r="R79" s="9"/>
    </row>
    <row r="80">
      <c r="A80" s="9" t="s">
        <v>461</v>
      </c>
      <c r="B80" s="9">
        <v>7100.0</v>
      </c>
      <c r="C80" s="9">
        <v>0.12</v>
      </c>
      <c r="D80" s="9">
        <v>63.0</v>
      </c>
      <c r="E80" s="9">
        <v>65.41</v>
      </c>
      <c r="F80" s="9">
        <v>62.0</v>
      </c>
      <c r="G80" s="9">
        <v>-0.034</v>
      </c>
      <c r="H80" s="9">
        <f t="shared" si="1"/>
        <v>69</v>
      </c>
      <c r="I80" s="9">
        <v>0.372</v>
      </c>
      <c r="J80" s="9">
        <v>17.0</v>
      </c>
      <c r="K80" s="9">
        <v>20.04</v>
      </c>
      <c r="L80" s="9">
        <v>74.0</v>
      </c>
      <c r="M80" s="10">
        <v>4.182</v>
      </c>
      <c r="N80" s="9">
        <v>73.0</v>
      </c>
      <c r="O80" s="9">
        <f t="shared" si="2"/>
        <v>358</v>
      </c>
      <c r="P80" s="10">
        <f t="shared" si="3"/>
        <v>34.97145595</v>
      </c>
      <c r="Q80" s="9"/>
      <c r="R80" s="9"/>
    </row>
    <row r="81">
      <c r="A81" s="9" t="s">
        <v>464</v>
      </c>
      <c r="B81" s="9">
        <v>7500.0</v>
      </c>
      <c r="C81" s="9">
        <v>-0.053</v>
      </c>
      <c r="D81" s="9">
        <v>74.0</v>
      </c>
      <c r="E81" s="9">
        <v>60.88</v>
      </c>
      <c r="F81" s="9">
        <v>90.0</v>
      </c>
      <c r="G81" s="9">
        <v>0.07</v>
      </c>
      <c r="H81" s="9">
        <f t="shared" si="1"/>
        <v>46</v>
      </c>
      <c r="I81" s="9">
        <v>0.362</v>
      </c>
      <c r="J81" s="9">
        <v>21.0</v>
      </c>
      <c r="K81" s="9">
        <v>20.14</v>
      </c>
      <c r="L81" s="9">
        <v>72.0</v>
      </c>
      <c r="M81" s="10">
        <v>4.146</v>
      </c>
      <c r="N81" s="9">
        <v>56.0</v>
      </c>
      <c r="O81" s="9">
        <f t="shared" si="2"/>
        <v>359</v>
      </c>
      <c r="P81" s="10">
        <f t="shared" si="3"/>
        <v>34.78981197</v>
      </c>
      <c r="Q81" s="9"/>
      <c r="R81" s="9"/>
    </row>
    <row r="82">
      <c r="A82" s="9" t="s">
        <v>467</v>
      </c>
      <c r="B82" s="9">
        <v>7300.0</v>
      </c>
      <c r="C82" s="9">
        <v>0.285</v>
      </c>
      <c r="D82" s="9">
        <v>47.0</v>
      </c>
      <c r="E82" s="9">
        <v>63.35</v>
      </c>
      <c r="F82" s="9">
        <v>80.0</v>
      </c>
      <c r="G82" s="9">
        <v>-0.072</v>
      </c>
      <c r="H82" s="9">
        <f t="shared" si="1"/>
        <v>71</v>
      </c>
      <c r="I82" s="9">
        <v>-0.23</v>
      </c>
      <c r="J82" s="9">
        <v>77.0</v>
      </c>
      <c r="K82" s="9">
        <v>22.85</v>
      </c>
      <c r="L82" s="9">
        <v>12.0</v>
      </c>
      <c r="M82" s="10">
        <v>4.199</v>
      </c>
      <c r="N82" s="9">
        <v>79.0</v>
      </c>
      <c r="O82" s="9">
        <f t="shared" si="2"/>
        <v>366</v>
      </c>
      <c r="P82" s="10">
        <f t="shared" si="3"/>
        <v>33.51830412</v>
      </c>
      <c r="Q82" s="9"/>
      <c r="R82" s="9"/>
    </row>
    <row r="83">
      <c r="A83" s="9" t="s">
        <v>471</v>
      </c>
      <c r="B83" s="9">
        <v>6800.0</v>
      </c>
      <c r="C83" s="9">
        <v>-0.298</v>
      </c>
      <c r="D83" s="9">
        <v>86.0</v>
      </c>
      <c r="E83" s="9">
        <v>67.56</v>
      </c>
      <c r="F83" s="9">
        <v>26.0</v>
      </c>
      <c r="G83" s="9">
        <v>0.012</v>
      </c>
      <c r="H83" s="9">
        <f t="shared" si="1"/>
        <v>63</v>
      </c>
      <c r="I83" s="9">
        <v>-0.117</v>
      </c>
      <c r="J83" s="9">
        <v>69.0</v>
      </c>
      <c r="K83" s="9">
        <v>21.19</v>
      </c>
      <c r="L83" s="9">
        <v>41.0</v>
      </c>
      <c r="M83" s="10">
        <v>4.207</v>
      </c>
      <c r="N83" s="9">
        <v>82.0</v>
      </c>
      <c r="O83" s="9">
        <f t="shared" si="2"/>
        <v>367</v>
      </c>
      <c r="P83" s="10">
        <f t="shared" si="3"/>
        <v>33.33666015</v>
      </c>
      <c r="Q83" s="9"/>
      <c r="R83" s="9"/>
    </row>
    <row r="84">
      <c r="A84" s="9" t="s">
        <v>472</v>
      </c>
      <c r="B84" s="9">
        <v>7400.0</v>
      </c>
      <c r="C84" s="9">
        <v>-0.768</v>
      </c>
      <c r="D84" s="9">
        <v>91.0</v>
      </c>
      <c r="E84" s="9">
        <v>60.69</v>
      </c>
      <c r="F84" s="9">
        <v>91.0</v>
      </c>
      <c r="G84" s="9">
        <v>0.271</v>
      </c>
      <c r="H84" s="9">
        <f t="shared" si="1"/>
        <v>20</v>
      </c>
      <c r="I84" s="9">
        <v>0.377</v>
      </c>
      <c r="J84" s="9">
        <v>16.0</v>
      </c>
      <c r="K84" s="9">
        <v>20.39</v>
      </c>
      <c r="L84" s="9">
        <v>63.0</v>
      </c>
      <c r="M84" s="10">
        <v>4.23</v>
      </c>
      <c r="N84" s="9">
        <v>86.0</v>
      </c>
      <c r="O84" s="9">
        <f t="shared" si="2"/>
        <v>367</v>
      </c>
      <c r="P84" s="10">
        <f t="shared" si="3"/>
        <v>33.33666015</v>
      </c>
      <c r="Q84" s="9"/>
      <c r="R84" s="9"/>
    </row>
    <row r="85">
      <c r="A85" s="9" t="s">
        <v>474</v>
      </c>
      <c r="B85" s="9">
        <v>7000.0</v>
      </c>
      <c r="C85" s="9">
        <v>-0.188</v>
      </c>
      <c r="D85" s="9">
        <v>82.0</v>
      </c>
      <c r="E85" s="9">
        <v>65.31</v>
      </c>
      <c r="F85" s="9">
        <v>65.0</v>
      </c>
      <c r="G85" s="9">
        <v>0.297</v>
      </c>
      <c r="H85" s="9">
        <f t="shared" si="1"/>
        <v>15</v>
      </c>
      <c r="I85" s="9">
        <v>0.046</v>
      </c>
      <c r="J85" s="9">
        <v>50.0</v>
      </c>
      <c r="K85" s="9">
        <v>19.44</v>
      </c>
      <c r="L85" s="9">
        <v>83.0</v>
      </c>
      <c r="M85" s="10">
        <v>4.182</v>
      </c>
      <c r="N85" s="9">
        <v>73.0</v>
      </c>
      <c r="O85" s="9">
        <f t="shared" si="2"/>
        <v>368</v>
      </c>
      <c r="P85" s="10">
        <f t="shared" si="3"/>
        <v>33.15501617</v>
      </c>
      <c r="Q85" s="9"/>
      <c r="R85" s="9"/>
    </row>
    <row r="86">
      <c r="A86" s="9" t="s">
        <v>477</v>
      </c>
      <c r="B86" s="9">
        <v>6700.0</v>
      </c>
      <c r="C86" s="9">
        <v>-0.35</v>
      </c>
      <c r="D86" s="9">
        <v>87.0</v>
      </c>
      <c r="E86" s="9">
        <v>61.63</v>
      </c>
      <c r="F86" s="9">
        <v>89.0</v>
      </c>
      <c r="G86" s="9">
        <v>0.054</v>
      </c>
      <c r="H86" s="9">
        <f t="shared" si="1"/>
        <v>53</v>
      </c>
      <c r="I86" s="9">
        <v>0.656</v>
      </c>
      <c r="J86" s="9">
        <v>3.0</v>
      </c>
      <c r="K86" s="9">
        <v>20.4</v>
      </c>
      <c r="L86" s="9">
        <v>62.0</v>
      </c>
      <c r="M86" s="10">
        <v>4.186</v>
      </c>
      <c r="N86" s="9">
        <v>76.0</v>
      </c>
      <c r="O86" s="9">
        <f t="shared" si="2"/>
        <v>370</v>
      </c>
      <c r="P86" s="10">
        <f t="shared" si="3"/>
        <v>32.79172821</v>
      </c>
      <c r="Q86" s="9"/>
      <c r="R86" s="9"/>
    </row>
    <row r="87">
      <c r="A87" s="9" t="s">
        <v>479</v>
      </c>
      <c r="B87" s="9">
        <v>6900.0</v>
      </c>
      <c r="C87" s="9">
        <v>-0.707</v>
      </c>
      <c r="D87" s="9">
        <v>89.0</v>
      </c>
      <c r="E87" s="9">
        <v>63.22</v>
      </c>
      <c r="F87" s="9">
        <v>81.0</v>
      </c>
      <c r="G87" s="9">
        <v>0.087</v>
      </c>
      <c r="H87" s="9">
        <f t="shared" si="1"/>
        <v>42</v>
      </c>
      <c r="I87" s="9">
        <v>0.443</v>
      </c>
      <c r="J87" s="9">
        <v>11.0</v>
      </c>
      <c r="K87" s="9">
        <v>20.29</v>
      </c>
      <c r="L87" s="9">
        <v>70.0</v>
      </c>
      <c r="M87" s="10">
        <v>4.244</v>
      </c>
      <c r="N87" s="9">
        <v>90.0</v>
      </c>
      <c r="O87" s="9">
        <f t="shared" si="2"/>
        <v>383</v>
      </c>
      <c r="P87" s="10">
        <f t="shared" si="3"/>
        <v>30.4303565</v>
      </c>
      <c r="Q87" s="9"/>
      <c r="R87" s="9"/>
    </row>
    <row r="88">
      <c r="A88" s="9" t="s">
        <v>482</v>
      </c>
      <c r="B88" s="9">
        <v>7400.0</v>
      </c>
      <c r="C88" s="9">
        <v>0.018</v>
      </c>
      <c r="D88" s="9">
        <v>71.0</v>
      </c>
      <c r="E88" s="9">
        <v>66.09</v>
      </c>
      <c r="F88" s="9">
        <v>56.0</v>
      </c>
      <c r="G88" s="9">
        <v>-0.033</v>
      </c>
      <c r="H88" s="9">
        <f t="shared" si="1"/>
        <v>68</v>
      </c>
      <c r="I88" s="9">
        <v>-0.017</v>
      </c>
      <c r="J88" s="9">
        <v>60.0</v>
      </c>
      <c r="K88" s="9">
        <v>18.55</v>
      </c>
      <c r="L88" s="9">
        <v>85.0</v>
      </c>
      <c r="M88" s="10">
        <v>4.183</v>
      </c>
      <c r="N88" s="9">
        <v>75.0</v>
      </c>
      <c r="O88" s="9">
        <f t="shared" si="2"/>
        <v>415</v>
      </c>
      <c r="P88" s="10">
        <f t="shared" si="3"/>
        <v>24.61774921</v>
      </c>
      <c r="Q88" s="9"/>
      <c r="R88" s="9"/>
    </row>
    <row r="89">
      <c r="A89" s="9" t="s">
        <v>484</v>
      </c>
      <c r="B89" s="9">
        <v>7700.0</v>
      </c>
      <c r="C89" s="9">
        <v>0.158</v>
      </c>
      <c r="D89" s="9">
        <v>59.0</v>
      </c>
      <c r="E89" s="9">
        <v>65.32</v>
      </c>
      <c r="F89" s="9">
        <v>64.0</v>
      </c>
      <c r="G89" s="9">
        <v>-0.176</v>
      </c>
      <c r="H89" s="9">
        <f t="shared" si="1"/>
        <v>80</v>
      </c>
      <c r="I89" s="9">
        <v>-0.002</v>
      </c>
      <c r="J89" s="9">
        <v>58.0</v>
      </c>
      <c r="K89" s="9">
        <v>20.08</v>
      </c>
      <c r="L89" s="9">
        <v>73.0</v>
      </c>
      <c r="M89" s="10">
        <v>4.202</v>
      </c>
      <c r="N89" s="9">
        <v>81.0</v>
      </c>
      <c r="O89" s="9">
        <f t="shared" si="2"/>
        <v>415</v>
      </c>
      <c r="P89" s="10">
        <f t="shared" si="3"/>
        <v>24.61774921</v>
      </c>
      <c r="Q89" s="9"/>
      <c r="R89" s="9"/>
    </row>
    <row r="90">
      <c r="A90" s="9" t="s">
        <v>485</v>
      </c>
      <c r="B90" s="9">
        <v>6800.0</v>
      </c>
      <c r="C90" s="9">
        <v>-0.766</v>
      </c>
      <c r="D90" s="9">
        <v>90.0</v>
      </c>
      <c r="E90" s="9">
        <v>63.66</v>
      </c>
      <c r="F90" s="9">
        <v>78.0</v>
      </c>
      <c r="G90" s="9">
        <v>0.005</v>
      </c>
      <c r="H90" s="9">
        <f t="shared" si="1"/>
        <v>64</v>
      </c>
      <c r="I90" s="9">
        <v>0.046</v>
      </c>
      <c r="J90" s="9">
        <v>50.0</v>
      </c>
      <c r="K90" s="9">
        <v>20.37</v>
      </c>
      <c r="L90" s="9">
        <v>66.0</v>
      </c>
      <c r="M90" s="10">
        <v>4.195</v>
      </c>
      <c r="N90" s="9">
        <v>77.0</v>
      </c>
      <c r="O90" s="9">
        <f t="shared" si="2"/>
        <v>425</v>
      </c>
      <c r="P90" s="10">
        <f t="shared" si="3"/>
        <v>22.80130943</v>
      </c>
      <c r="Q90" s="9"/>
      <c r="R90" s="9"/>
    </row>
    <row r="91">
      <c r="A91" s="9" t="s">
        <v>489</v>
      </c>
      <c r="B91" s="9">
        <v>6700.0</v>
      </c>
      <c r="C91" s="9">
        <v>-0.088</v>
      </c>
      <c r="D91" s="9">
        <v>76.0</v>
      </c>
      <c r="E91" s="9">
        <v>64.29</v>
      </c>
      <c r="F91" s="9">
        <v>72.0</v>
      </c>
      <c r="G91" s="9">
        <v>0.287</v>
      </c>
      <c r="H91" s="9">
        <f t="shared" si="1"/>
        <v>18</v>
      </c>
      <c r="I91" s="9">
        <v>-0.591</v>
      </c>
      <c r="J91" s="9">
        <v>91.0</v>
      </c>
      <c r="K91" s="9">
        <v>17.72</v>
      </c>
      <c r="L91" s="9">
        <v>91.0</v>
      </c>
      <c r="M91" s="10">
        <v>4.231</v>
      </c>
      <c r="N91" s="9">
        <v>87.0</v>
      </c>
      <c r="O91" s="9">
        <f t="shared" si="2"/>
        <v>435</v>
      </c>
      <c r="P91" s="10">
        <f t="shared" si="3"/>
        <v>20.98486966</v>
      </c>
      <c r="Q91" s="9"/>
      <c r="R91" s="9"/>
    </row>
    <row r="92">
      <c r="A92" s="9" t="s">
        <v>493</v>
      </c>
      <c r="B92" s="9">
        <v>6900.0</v>
      </c>
      <c r="C92" s="9">
        <v>-0.152</v>
      </c>
      <c r="D92" s="9">
        <v>81.0</v>
      </c>
      <c r="E92" s="9">
        <v>64.01</v>
      </c>
      <c r="F92" s="9">
        <v>74.0</v>
      </c>
      <c r="G92" s="9">
        <v>-0.438</v>
      </c>
      <c r="H92" s="9">
        <f t="shared" si="1"/>
        <v>90</v>
      </c>
      <c r="I92" s="9">
        <v>-0.215</v>
      </c>
      <c r="J92" s="9">
        <v>76.0</v>
      </c>
      <c r="K92" s="9">
        <v>19.49</v>
      </c>
      <c r="L92" s="9">
        <v>81.0</v>
      </c>
      <c r="M92" s="10">
        <v>4.243</v>
      </c>
      <c r="N92" s="9">
        <v>89.0</v>
      </c>
      <c r="O92" s="9">
        <f t="shared" si="2"/>
        <v>491</v>
      </c>
      <c r="P92" s="10">
        <f t="shared" si="3"/>
        <v>10.8128069</v>
      </c>
      <c r="Q92" s="9"/>
      <c r="R92" s="9"/>
    </row>
  </sheetData>
  <conditionalFormatting sqref="B2:B92">
    <cfRule type="colorScale" priority="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2:C92">
    <cfRule type="colorScale" priority="2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E2:E92">
    <cfRule type="colorScale" priority="3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G2:G92">
    <cfRule type="colorScale" priority="4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I2:I92">
    <cfRule type="colorScale" priority="5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K2:K92">
    <cfRule type="colorScale" priority="6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M2:M92">
    <cfRule type="colorScale" priority="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P2:P92">
    <cfRule type="colorScale" priority="8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8.86"/>
    <col customWidth="1" min="2" max="3" width="7.29"/>
    <col customWidth="1" min="4" max="4" width="6.29"/>
    <col customWidth="1" min="5" max="5" width="7.71"/>
    <col customWidth="1" min="6" max="6" width="6.57"/>
    <col customWidth="1" min="7" max="7" width="8.86"/>
    <col customWidth="1" min="8" max="8" width="9.86"/>
    <col customWidth="1" min="9" max="20" width="8.86"/>
  </cols>
  <sheetData>
    <row r="1">
      <c r="A1" s="1" t="s">
        <v>0</v>
      </c>
      <c r="B1" s="2" t="s">
        <v>1</v>
      </c>
      <c r="C1" s="1" t="s">
        <v>4</v>
      </c>
      <c r="D1" s="1" t="s">
        <v>5</v>
      </c>
      <c r="E1" s="1" t="s">
        <v>6</v>
      </c>
      <c r="F1" s="1" t="s">
        <v>7</v>
      </c>
      <c r="G1" s="1">
        <v>2016.0</v>
      </c>
      <c r="H1" s="1">
        <v>2015.0</v>
      </c>
      <c r="I1" s="1">
        <v>2014.0</v>
      </c>
      <c r="J1" s="1">
        <v>2013.0</v>
      </c>
      <c r="K1" s="1">
        <v>2012.0</v>
      </c>
      <c r="L1" s="1">
        <v>2011.0</v>
      </c>
      <c r="M1" s="1">
        <v>2010.0</v>
      </c>
      <c r="N1" s="1">
        <v>2009.0</v>
      </c>
      <c r="O1" s="1">
        <v>2008.0</v>
      </c>
      <c r="P1" s="1">
        <v>2007.0</v>
      </c>
      <c r="Q1" s="1">
        <v>2006.0</v>
      </c>
      <c r="R1" s="1">
        <v>2005.0</v>
      </c>
      <c r="S1" s="1">
        <v>2004.0</v>
      </c>
      <c r="T1" s="1">
        <v>2003.0</v>
      </c>
    </row>
    <row r="2">
      <c r="A2" s="4" t="s">
        <v>19</v>
      </c>
      <c r="B2" s="4">
        <v>9100.0</v>
      </c>
      <c r="C2" s="4">
        <v>3.0</v>
      </c>
      <c r="D2" s="4">
        <v>3.0</v>
      </c>
      <c r="E2" s="4">
        <v>2.0</v>
      </c>
      <c r="F2" s="4">
        <v>7.3</v>
      </c>
      <c r="G2" s="4" t="s">
        <v>32</v>
      </c>
      <c r="H2" s="4" t="s">
        <v>33</v>
      </c>
      <c r="I2" s="6"/>
      <c r="J2" s="6"/>
      <c r="K2" s="4" t="s">
        <v>37</v>
      </c>
      <c r="L2" s="6"/>
      <c r="M2" s="6"/>
      <c r="N2" s="6"/>
      <c r="O2" s="6"/>
      <c r="P2" s="6"/>
      <c r="Q2" s="6"/>
      <c r="R2" s="6"/>
      <c r="S2" s="6"/>
      <c r="T2" s="6"/>
    </row>
    <row r="3">
      <c r="A3" s="4" t="s">
        <v>38</v>
      </c>
      <c r="B3" s="4">
        <v>6700.0</v>
      </c>
      <c r="C3" s="4">
        <v>1.0</v>
      </c>
      <c r="D3" s="4">
        <v>1.0</v>
      </c>
      <c r="E3" s="4">
        <v>0.0</v>
      </c>
      <c r="F3" s="4">
        <v>15.0</v>
      </c>
      <c r="G3" s="4" t="s">
        <v>39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>
      <c r="A4" s="4" t="s">
        <v>40</v>
      </c>
      <c r="B4" s="4">
        <v>7100.0</v>
      </c>
      <c r="C4" s="4">
        <v>3.0</v>
      </c>
      <c r="D4" s="4">
        <v>3.0</v>
      </c>
      <c r="E4" s="4">
        <v>0.0</v>
      </c>
      <c r="F4" s="4">
        <v>17.7</v>
      </c>
      <c r="G4" s="4" t="s">
        <v>39</v>
      </c>
      <c r="H4" s="4" t="s">
        <v>33</v>
      </c>
      <c r="I4" s="4" t="s">
        <v>41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>
      <c r="A5" s="4" t="s">
        <v>44</v>
      </c>
      <c r="B5" s="4">
        <v>8400.0</v>
      </c>
      <c r="C5" s="4">
        <v>6.0</v>
      </c>
      <c r="D5" s="4">
        <v>6.0</v>
      </c>
      <c r="E5" s="4">
        <v>2.0</v>
      </c>
      <c r="F5" s="4">
        <v>17.8</v>
      </c>
      <c r="G5" s="4" t="s">
        <v>45</v>
      </c>
      <c r="H5" s="6"/>
      <c r="I5" s="6"/>
      <c r="J5" s="4" t="s">
        <v>46</v>
      </c>
      <c r="K5" s="6"/>
      <c r="L5" s="4" t="s">
        <v>47</v>
      </c>
      <c r="M5" s="6"/>
      <c r="N5" s="4" t="s">
        <v>48</v>
      </c>
      <c r="O5" s="4" t="s">
        <v>49</v>
      </c>
      <c r="P5" s="4" t="s">
        <v>50</v>
      </c>
      <c r="Q5" s="6"/>
      <c r="R5" s="6"/>
      <c r="S5" s="6"/>
      <c r="T5" s="6"/>
    </row>
    <row r="6">
      <c r="A6" s="4" t="s">
        <v>52</v>
      </c>
      <c r="B6" s="4">
        <v>9500.0</v>
      </c>
      <c r="C6" s="4">
        <v>9.0</v>
      </c>
      <c r="D6" s="4">
        <v>9.0</v>
      </c>
      <c r="E6" s="4">
        <v>3.0</v>
      </c>
      <c r="F6" s="4">
        <v>19.1</v>
      </c>
      <c r="G6" s="4" t="s">
        <v>39</v>
      </c>
      <c r="H6" s="4" t="s">
        <v>33</v>
      </c>
      <c r="I6" s="4" t="s">
        <v>53</v>
      </c>
      <c r="J6" s="4" t="s">
        <v>54</v>
      </c>
      <c r="K6" s="4" t="s">
        <v>55</v>
      </c>
      <c r="L6" s="4" t="s">
        <v>56</v>
      </c>
      <c r="M6" s="4" t="s">
        <v>57</v>
      </c>
      <c r="N6" s="4" t="s">
        <v>58</v>
      </c>
      <c r="O6" s="4" t="s">
        <v>59</v>
      </c>
      <c r="P6" s="6"/>
      <c r="Q6" s="6"/>
      <c r="R6" s="6"/>
      <c r="S6" s="6"/>
      <c r="T6" s="6"/>
    </row>
    <row r="7">
      <c r="A7" s="4" t="s">
        <v>60</v>
      </c>
      <c r="B7" s="4">
        <v>9800.0</v>
      </c>
      <c r="C7" s="4">
        <v>6.0</v>
      </c>
      <c r="D7" s="4">
        <v>6.0</v>
      </c>
      <c r="E7" s="4">
        <v>3.0</v>
      </c>
      <c r="F7" s="4">
        <v>20.0</v>
      </c>
      <c r="G7" s="4" t="s">
        <v>61</v>
      </c>
      <c r="H7" s="4" t="s">
        <v>62</v>
      </c>
      <c r="I7" s="4" t="s">
        <v>63</v>
      </c>
      <c r="J7" s="4" t="s">
        <v>64</v>
      </c>
      <c r="K7" s="4" t="s">
        <v>65</v>
      </c>
      <c r="L7" s="6"/>
      <c r="M7" s="4" t="s">
        <v>66</v>
      </c>
      <c r="N7" s="6"/>
      <c r="O7" s="6"/>
      <c r="P7" s="6"/>
      <c r="Q7" s="6"/>
      <c r="R7" s="6"/>
      <c r="S7" s="6"/>
      <c r="T7" s="6"/>
    </row>
    <row r="8">
      <c r="A8" s="4" t="s">
        <v>67</v>
      </c>
      <c r="B8" s="4">
        <v>7900.0</v>
      </c>
      <c r="C8" s="4">
        <v>11.0</v>
      </c>
      <c r="D8" s="4">
        <v>11.0</v>
      </c>
      <c r="E8" s="4">
        <v>6.0</v>
      </c>
      <c r="F8" s="4">
        <v>21.5</v>
      </c>
      <c r="G8" s="4" t="s">
        <v>69</v>
      </c>
      <c r="H8" s="6"/>
      <c r="I8" s="4" t="s">
        <v>70</v>
      </c>
      <c r="J8" s="4" t="s">
        <v>71</v>
      </c>
      <c r="K8" s="4" t="s">
        <v>72</v>
      </c>
      <c r="L8" s="4" t="s">
        <v>73</v>
      </c>
      <c r="M8" s="4" t="s">
        <v>74</v>
      </c>
      <c r="N8" s="6"/>
      <c r="O8" s="4" t="s">
        <v>75</v>
      </c>
      <c r="P8" s="4" t="s">
        <v>50</v>
      </c>
      <c r="Q8" s="4" t="s">
        <v>76</v>
      </c>
      <c r="R8" s="6"/>
      <c r="S8" s="4" t="s">
        <v>77</v>
      </c>
      <c r="T8" s="4" t="s">
        <v>65</v>
      </c>
    </row>
    <row r="9">
      <c r="A9" s="4" t="s">
        <v>78</v>
      </c>
      <c r="B9" s="4">
        <v>6800.0</v>
      </c>
      <c r="C9" s="4">
        <v>2.0</v>
      </c>
      <c r="D9" s="4">
        <v>2.0</v>
      </c>
      <c r="E9" s="4">
        <v>0.0</v>
      </c>
      <c r="F9" s="4">
        <v>24.0</v>
      </c>
      <c r="G9" s="4" t="s">
        <v>39</v>
      </c>
      <c r="H9" s="4" t="s">
        <v>79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>
      <c r="A10" s="4" t="s">
        <v>80</v>
      </c>
      <c r="B10" s="4">
        <v>7000.0</v>
      </c>
      <c r="C10" s="4">
        <v>2.0</v>
      </c>
      <c r="D10" s="4">
        <v>2.0</v>
      </c>
      <c r="E10" s="4">
        <v>1.0</v>
      </c>
      <c r="F10" s="4">
        <v>24.0</v>
      </c>
      <c r="G10" s="6"/>
      <c r="H10" s="4" t="s">
        <v>81</v>
      </c>
      <c r="I10" s="4" t="s">
        <v>82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>
      <c r="A11" s="4" t="s">
        <v>83</v>
      </c>
      <c r="B11" s="4">
        <v>6800.0</v>
      </c>
      <c r="C11" s="4">
        <v>6.0</v>
      </c>
      <c r="D11" s="4">
        <v>6.0</v>
      </c>
      <c r="E11" s="4">
        <v>1.0</v>
      </c>
      <c r="F11" s="4">
        <v>24.2</v>
      </c>
      <c r="G11" s="4" t="s">
        <v>85</v>
      </c>
      <c r="H11" s="4" t="s">
        <v>62</v>
      </c>
      <c r="I11" s="4" t="s">
        <v>61</v>
      </c>
      <c r="J11" s="4" t="s">
        <v>86</v>
      </c>
      <c r="K11" s="4" t="s">
        <v>87</v>
      </c>
      <c r="L11" s="4" t="s">
        <v>47</v>
      </c>
      <c r="M11" s="6"/>
      <c r="N11" s="6"/>
      <c r="O11" s="6"/>
      <c r="P11" s="6"/>
      <c r="Q11" s="6"/>
      <c r="R11" s="6"/>
      <c r="S11" s="6"/>
      <c r="T11" s="6"/>
    </row>
    <row r="12">
      <c r="A12" s="4" t="s">
        <v>89</v>
      </c>
      <c r="B12" s="4">
        <v>8000.0</v>
      </c>
      <c r="C12" s="4">
        <v>5.0</v>
      </c>
      <c r="D12" s="4">
        <v>5.0</v>
      </c>
      <c r="E12" s="4">
        <v>0.0</v>
      </c>
      <c r="F12" s="4">
        <v>24.4</v>
      </c>
      <c r="G12" s="4" t="s">
        <v>39</v>
      </c>
      <c r="H12" s="4" t="s">
        <v>33</v>
      </c>
      <c r="I12" s="4" t="s">
        <v>90</v>
      </c>
      <c r="J12" s="4" t="s">
        <v>91</v>
      </c>
      <c r="K12" s="6"/>
      <c r="L12" s="4" t="s">
        <v>92</v>
      </c>
      <c r="M12" s="6"/>
      <c r="N12" s="6"/>
      <c r="O12" s="6"/>
      <c r="P12" s="6"/>
      <c r="Q12" s="6"/>
      <c r="R12" s="6"/>
      <c r="S12" s="6"/>
      <c r="T12" s="6"/>
    </row>
    <row r="13">
      <c r="A13" s="4" t="s">
        <v>94</v>
      </c>
      <c r="B13" s="4">
        <v>7800.0</v>
      </c>
      <c r="C13" s="4">
        <v>8.0</v>
      </c>
      <c r="D13" s="4">
        <v>8.0</v>
      </c>
      <c r="E13" s="4">
        <v>2.0</v>
      </c>
      <c r="F13" s="4">
        <v>26.0</v>
      </c>
      <c r="G13" s="4" t="s">
        <v>85</v>
      </c>
      <c r="H13" s="4" t="s">
        <v>95</v>
      </c>
      <c r="I13" s="6"/>
      <c r="J13" s="4" t="s">
        <v>96</v>
      </c>
      <c r="K13" s="4" t="s">
        <v>97</v>
      </c>
      <c r="L13" s="4" t="s">
        <v>47</v>
      </c>
      <c r="M13" s="4" t="s">
        <v>98</v>
      </c>
      <c r="N13" s="4" t="s">
        <v>99</v>
      </c>
      <c r="O13" s="6"/>
      <c r="P13" s="6"/>
      <c r="Q13" s="6"/>
      <c r="R13" s="6"/>
      <c r="S13" s="4" t="s">
        <v>101</v>
      </c>
      <c r="T13" s="6"/>
    </row>
    <row r="14">
      <c r="A14" s="4" t="s">
        <v>103</v>
      </c>
      <c r="B14" s="4">
        <v>7600.0</v>
      </c>
      <c r="C14" s="4">
        <v>2.0</v>
      </c>
      <c r="D14" s="4">
        <v>2.0</v>
      </c>
      <c r="E14" s="4">
        <v>0.0</v>
      </c>
      <c r="F14" s="4">
        <v>26.5</v>
      </c>
      <c r="G14" s="4" t="s">
        <v>104</v>
      </c>
      <c r="H14" s="4" t="s">
        <v>33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>
      <c r="A15" s="4" t="s">
        <v>43</v>
      </c>
      <c r="B15" s="4">
        <v>12000.0</v>
      </c>
      <c r="C15" s="4">
        <v>7.0</v>
      </c>
      <c r="D15" s="4">
        <v>7.0</v>
      </c>
      <c r="E15" s="4">
        <v>3.0</v>
      </c>
      <c r="F15" s="4">
        <v>26.6</v>
      </c>
      <c r="G15" s="4" t="s">
        <v>32</v>
      </c>
      <c r="H15" s="4" t="s">
        <v>106</v>
      </c>
      <c r="I15" s="6"/>
      <c r="J15" s="4" t="s">
        <v>107</v>
      </c>
      <c r="K15" s="4" t="s">
        <v>108</v>
      </c>
      <c r="L15" s="4" t="s">
        <v>109</v>
      </c>
      <c r="M15" s="4" t="s">
        <v>110</v>
      </c>
      <c r="N15" s="4" t="s">
        <v>111</v>
      </c>
      <c r="O15" s="6"/>
      <c r="P15" s="6"/>
      <c r="Q15" s="6"/>
      <c r="R15" s="6"/>
      <c r="S15" s="6"/>
      <c r="T15" s="6"/>
    </row>
    <row r="16">
      <c r="A16" s="4" t="s">
        <v>112</v>
      </c>
      <c r="B16" s="4">
        <v>7700.0</v>
      </c>
      <c r="C16" s="4">
        <v>2.0</v>
      </c>
      <c r="D16" s="4">
        <v>2.0</v>
      </c>
      <c r="E16" s="4">
        <v>0.0</v>
      </c>
      <c r="F16" s="4">
        <v>29.0</v>
      </c>
      <c r="G16" s="4" t="s">
        <v>114</v>
      </c>
      <c r="H16" s="4" t="s">
        <v>33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>
      <c r="A17" s="4" t="s">
        <v>51</v>
      </c>
      <c r="B17" s="4">
        <v>10100.0</v>
      </c>
      <c r="C17" s="4">
        <v>3.0</v>
      </c>
      <c r="D17" s="4">
        <v>3.0</v>
      </c>
      <c r="E17" s="4">
        <v>0.0</v>
      </c>
      <c r="F17" s="4">
        <v>32.3</v>
      </c>
      <c r="G17" s="4" t="s">
        <v>39</v>
      </c>
      <c r="H17" s="4" t="s">
        <v>116</v>
      </c>
      <c r="I17" s="4" t="s">
        <v>117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>
      <c r="A18" s="4" t="s">
        <v>118</v>
      </c>
      <c r="B18" s="4">
        <v>6900.0</v>
      </c>
      <c r="C18" s="4">
        <v>1.0</v>
      </c>
      <c r="D18" s="4">
        <v>1.0</v>
      </c>
      <c r="E18" s="4">
        <v>0.0</v>
      </c>
      <c r="F18" s="4">
        <v>33.0</v>
      </c>
      <c r="G18" s="4" t="s">
        <v>85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>
      <c r="A19" s="4" t="s">
        <v>121</v>
      </c>
      <c r="B19" s="4">
        <v>7600.0</v>
      </c>
      <c r="C19" s="4">
        <v>5.0</v>
      </c>
      <c r="D19" s="4">
        <v>4.0</v>
      </c>
      <c r="E19" s="4">
        <v>0.0</v>
      </c>
      <c r="F19" s="4">
        <v>34.0</v>
      </c>
      <c r="G19" s="6"/>
      <c r="H19" s="4" t="s">
        <v>116</v>
      </c>
      <c r="I19" s="4" t="s">
        <v>70</v>
      </c>
      <c r="J19" s="4" t="s">
        <v>86</v>
      </c>
      <c r="K19" s="4" t="s">
        <v>122</v>
      </c>
      <c r="L19" s="4" t="s">
        <v>124</v>
      </c>
      <c r="M19" s="6"/>
      <c r="N19" s="6"/>
      <c r="O19" s="6"/>
      <c r="P19" s="6"/>
      <c r="Q19" s="6"/>
      <c r="R19" s="6"/>
      <c r="S19" s="6"/>
      <c r="T19" s="6"/>
    </row>
    <row r="20">
      <c r="A20" s="4" t="s">
        <v>125</v>
      </c>
      <c r="B20" s="4">
        <v>7000.0</v>
      </c>
      <c r="C20" s="4">
        <v>11.0</v>
      </c>
      <c r="D20" s="4">
        <v>10.0</v>
      </c>
      <c r="E20" s="4">
        <v>0.0</v>
      </c>
      <c r="F20" s="4">
        <v>34.3</v>
      </c>
      <c r="G20" s="4" t="s">
        <v>110</v>
      </c>
      <c r="H20" s="4" t="s">
        <v>126</v>
      </c>
      <c r="I20" s="4" t="s">
        <v>70</v>
      </c>
      <c r="J20" s="4" t="s">
        <v>107</v>
      </c>
      <c r="K20" s="4" t="s">
        <v>128</v>
      </c>
      <c r="L20" s="4" t="s">
        <v>70</v>
      </c>
      <c r="M20" s="4" t="s">
        <v>129</v>
      </c>
      <c r="N20" s="4" t="s">
        <v>58</v>
      </c>
      <c r="O20" s="6"/>
      <c r="P20" s="4" t="s">
        <v>130</v>
      </c>
      <c r="Q20" s="6"/>
      <c r="R20" s="4" t="s">
        <v>124</v>
      </c>
      <c r="S20" s="4" t="s">
        <v>131</v>
      </c>
      <c r="T20" s="6"/>
    </row>
    <row r="21">
      <c r="A21" s="4" t="s">
        <v>93</v>
      </c>
      <c r="B21" s="4">
        <v>8800.0</v>
      </c>
      <c r="C21" s="4">
        <v>13.0</v>
      </c>
      <c r="D21" s="4">
        <v>11.0</v>
      </c>
      <c r="E21" s="4">
        <v>2.0</v>
      </c>
      <c r="F21" s="4">
        <v>35.3</v>
      </c>
      <c r="G21" s="4" t="s">
        <v>114</v>
      </c>
      <c r="H21" s="4" t="s">
        <v>132</v>
      </c>
      <c r="I21" s="4" t="s">
        <v>90</v>
      </c>
      <c r="J21" s="4" t="s">
        <v>46</v>
      </c>
      <c r="K21" s="4" t="s">
        <v>87</v>
      </c>
      <c r="L21" s="4" t="s">
        <v>92</v>
      </c>
      <c r="M21" s="4" t="s">
        <v>134</v>
      </c>
      <c r="N21" s="4" t="s">
        <v>135</v>
      </c>
      <c r="O21" s="4" t="s">
        <v>136</v>
      </c>
      <c r="P21" s="4" t="s">
        <v>137</v>
      </c>
      <c r="Q21" s="6"/>
      <c r="R21" s="4" t="s">
        <v>138</v>
      </c>
      <c r="S21" s="4" t="s">
        <v>139</v>
      </c>
      <c r="T21" s="4" t="s">
        <v>124</v>
      </c>
    </row>
    <row r="22">
      <c r="A22" s="4" t="s">
        <v>140</v>
      </c>
      <c r="B22" s="4">
        <v>7000.0</v>
      </c>
      <c r="C22" s="4">
        <v>10.0</v>
      </c>
      <c r="D22" s="4">
        <v>10.0</v>
      </c>
      <c r="E22" s="4">
        <v>2.0</v>
      </c>
      <c r="F22" s="4">
        <v>35.5</v>
      </c>
      <c r="G22" s="6"/>
      <c r="H22" s="4" t="s">
        <v>79</v>
      </c>
      <c r="I22" s="4" t="s">
        <v>141</v>
      </c>
      <c r="J22" s="4" t="s">
        <v>142</v>
      </c>
      <c r="K22" s="6"/>
      <c r="L22" s="4" t="s">
        <v>92</v>
      </c>
      <c r="M22" s="4" t="s">
        <v>143</v>
      </c>
      <c r="N22" s="4" t="s">
        <v>143</v>
      </c>
      <c r="O22" s="4" t="s">
        <v>144</v>
      </c>
      <c r="P22" s="4" t="s">
        <v>145</v>
      </c>
      <c r="Q22" s="4" t="s">
        <v>146</v>
      </c>
      <c r="R22" s="6"/>
      <c r="S22" s="4" t="s">
        <v>147</v>
      </c>
      <c r="T22" s="6"/>
    </row>
    <row r="23">
      <c r="A23" s="4" t="s">
        <v>149</v>
      </c>
      <c r="B23" s="4">
        <v>6700.0</v>
      </c>
      <c r="C23" s="4">
        <v>2.0</v>
      </c>
      <c r="D23" s="4">
        <v>2.0</v>
      </c>
      <c r="E23" s="4">
        <v>0.0</v>
      </c>
      <c r="F23" s="4">
        <v>36.5</v>
      </c>
      <c r="G23" s="6"/>
      <c r="H23" s="6"/>
      <c r="I23" s="6"/>
      <c r="J23" s="4" t="s">
        <v>71</v>
      </c>
      <c r="K23" s="4" t="s">
        <v>150</v>
      </c>
      <c r="L23" s="6"/>
      <c r="M23" s="6"/>
      <c r="N23" s="6"/>
      <c r="O23" s="6"/>
      <c r="P23" s="6"/>
      <c r="Q23" s="6"/>
      <c r="R23" s="6"/>
      <c r="S23" s="6"/>
      <c r="T23" s="6"/>
    </row>
    <row r="24">
      <c r="A24" s="4" t="s">
        <v>152</v>
      </c>
      <c r="B24" s="4">
        <v>7000.0</v>
      </c>
      <c r="C24" s="4">
        <v>2.0</v>
      </c>
      <c r="D24" s="4">
        <v>2.0</v>
      </c>
      <c r="E24" s="4">
        <v>0.0</v>
      </c>
      <c r="F24" s="4">
        <v>37.5</v>
      </c>
      <c r="G24" s="4" t="s">
        <v>85</v>
      </c>
      <c r="H24" s="6"/>
      <c r="I24" s="6"/>
      <c r="J24" s="6"/>
      <c r="K24" s="6"/>
      <c r="L24" s="4" t="s">
        <v>109</v>
      </c>
      <c r="M24" s="6"/>
      <c r="N24" s="6"/>
      <c r="O24" s="6"/>
      <c r="P24" s="6"/>
      <c r="Q24" s="6"/>
      <c r="R24" s="6"/>
      <c r="S24" s="6"/>
      <c r="T24" s="6"/>
    </row>
    <row r="25">
      <c r="A25" s="4" t="s">
        <v>105</v>
      </c>
      <c r="B25" s="4">
        <v>8500.0</v>
      </c>
      <c r="C25" s="4">
        <v>4.0</v>
      </c>
      <c r="D25" s="4">
        <v>4.0</v>
      </c>
      <c r="E25" s="4">
        <v>2.0</v>
      </c>
      <c r="F25" s="4">
        <v>38.3</v>
      </c>
      <c r="G25" s="4" t="s">
        <v>155</v>
      </c>
      <c r="H25" s="4" t="s">
        <v>156</v>
      </c>
      <c r="I25" s="4" t="s">
        <v>158</v>
      </c>
      <c r="J25" s="4" t="s">
        <v>159</v>
      </c>
      <c r="K25" s="6"/>
      <c r="L25" s="6"/>
      <c r="M25" s="6"/>
      <c r="N25" s="6"/>
      <c r="O25" s="6"/>
      <c r="P25" s="6"/>
      <c r="Q25" s="6"/>
      <c r="R25" s="6"/>
      <c r="S25" s="6"/>
      <c r="T25" s="6"/>
    </row>
    <row r="26">
      <c r="A26" s="4" t="s">
        <v>102</v>
      </c>
      <c r="B26" s="4">
        <v>8600.0</v>
      </c>
      <c r="C26" s="4">
        <v>5.0</v>
      </c>
      <c r="D26" s="4">
        <v>4.0</v>
      </c>
      <c r="E26" s="4">
        <v>1.0</v>
      </c>
      <c r="F26" s="4">
        <v>38.4</v>
      </c>
      <c r="G26" s="4" t="s">
        <v>32</v>
      </c>
      <c r="H26" s="4" t="s">
        <v>33</v>
      </c>
      <c r="I26" s="4" t="s">
        <v>141</v>
      </c>
      <c r="J26" s="4" t="s">
        <v>161</v>
      </c>
      <c r="K26" s="6"/>
      <c r="L26" s="4" t="s">
        <v>124</v>
      </c>
      <c r="M26" s="6"/>
      <c r="N26" s="6"/>
      <c r="O26" s="6"/>
      <c r="P26" s="6"/>
      <c r="Q26" s="6"/>
      <c r="R26" s="6"/>
      <c r="S26" s="6"/>
      <c r="T26" s="6"/>
    </row>
    <row r="27">
      <c r="A27" s="4" t="s">
        <v>36</v>
      </c>
      <c r="B27" s="4">
        <v>12100.0</v>
      </c>
      <c r="C27" s="4">
        <v>4.0</v>
      </c>
      <c r="D27" s="4">
        <v>3.0</v>
      </c>
      <c r="E27" s="4">
        <v>1.0</v>
      </c>
      <c r="F27" s="4">
        <v>38.5</v>
      </c>
      <c r="G27" s="4" t="s">
        <v>163</v>
      </c>
      <c r="H27" s="4" t="s">
        <v>164</v>
      </c>
      <c r="I27" s="4" t="s">
        <v>90</v>
      </c>
      <c r="J27" s="4" t="s">
        <v>46</v>
      </c>
      <c r="K27" s="6"/>
      <c r="L27" s="6"/>
      <c r="M27" s="6"/>
      <c r="N27" s="6"/>
      <c r="O27" s="6"/>
      <c r="P27" s="6"/>
      <c r="Q27" s="6"/>
      <c r="R27" s="6"/>
      <c r="S27" s="6"/>
      <c r="T27" s="6"/>
    </row>
    <row r="28">
      <c r="A28" s="4" t="s">
        <v>167</v>
      </c>
      <c r="B28" s="4">
        <v>7500.0</v>
      </c>
      <c r="C28" s="4">
        <v>10.0</v>
      </c>
      <c r="D28" s="4">
        <v>9.0</v>
      </c>
      <c r="E28" s="4">
        <v>3.0</v>
      </c>
      <c r="F28" s="4">
        <v>39.1</v>
      </c>
      <c r="G28" s="4" t="s">
        <v>168</v>
      </c>
      <c r="H28" s="4" t="s">
        <v>169</v>
      </c>
      <c r="I28" s="4" t="s">
        <v>170</v>
      </c>
      <c r="J28" s="4" t="s">
        <v>91</v>
      </c>
      <c r="K28" s="4" t="s">
        <v>108</v>
      </c>
      <c r="L28" s="4" t="s">
        <v>171</v>
      </c>
      <c r="M28" s="4" t="s">
        <v>172</v>
      </c>
      <c r="N28" s="4" t="s">
        <v>173</v>
      </c>
      <c r="O28" s="4" t="s">
        <v>75</v>
      </c>
      <c r="P28" s="4" t="s">
        <v>174</v>
      </c>
      <c r="Q28" s="6"/>
      <c r="R28" s="6"/>
      <c r="S28" s="6"/>
      <c r="T28" s="6"/>
    </row>
    <row r="29">
      <c r="A29" s="4" t="s">
        <v>176</v>
      </c>
      <c r="B29" s="4">
        <v>6900.0</v>
      </c>
      <c r="C29" s="4">
        <v>5.0</v>
      </c>
      <c r="D29" s="4">
        <v>5.0</v>
      </c>
      <c r="E29" s="4">
        <v>1.0</v>
      </c>
      <c r="F29" s="4">
        <v>39.2</v>
      </c>
      <c r="G29" s="4" t="s">
        <v>177</v>
      </c>
      <c r="H29" s="4" t="s">
        <v>106</v>
      </c>
      <c r="I29" s="4" t="s">
        <v>141</v>
      </c>
      <c r="J29" s="4" t="s">
        <v>178</v>
      </c>
      <c r="K29" s="6"/>
      <c r="L29" s="4" t="s">
        <v>171</v>
      </c>
      <c r="M29" s="6"/>
      <c r="N29" s="6"/>
      <c r="O29" s="6"/>
      <c r="P29" s="6"/>
      <c r="Q29" s="6"/>
      <c r="R29" s="6"/>
      <c r="S29" s="6"/>
      <c r="T29" s="6"/>
    </row>
    <row r="30">
      <c r="A30" s="4" t="s">
        <v>179</v>
      </c>
      <c r="B30" s="4">
        <v>7500.0</v>
      </c>
      <c r="C30" s="4">
        <v>5.0</v>
      </c>
      <c r="D30" s="4">
        <v>5.0</v>
      </c>
      <c r="E30" s="4">
        <v>0.0</v>
      </c>
      <c r="F30" s="4">
        <v>40.6</v>
      </c>
      <c r="G30" s="4" t="s">
        <v>180</v>
      </c>
      <c r="H30" s="6"/>
      <c r="I30" s="4" t="s">
        <v>182</v>
      </c>
      <c r="J30" s="4" t="s">
        <v>161</v>
      </c>
      <c r="K30" s="4" t="s">
        <v>128</v>
      </c>
      <c r="L30" s="4" t="s">
        <v>163</v>
      </c>
      <c r="M30" s="6"/>
      <c r="N30" s="6"/>
      <c r="O30" s="6"/>
      <c r="P30" s="6"/>
      <c r="Q30" s="6"/>
      <c r="R30" s="6"/>
      <c r="S30" s="6"/>
      <c r="T30" s="6"/>
    </row>
    <row r="31">
      <c r="A31" s="4" t="s">
        <v>183</v>
      </c>
      <c r="B31" s="4">
        <v>7200.0</v>
      </c>
      <c r="C31" s="4">
        <v>3.0</v>
      </c>
      <c r="D31" s="4">
        <v>3.0</v>
      </c>
      <c r="E31" s="4">
        <v>0.0</v>
      </c>
      <c r="F31" s="4">
        <v>40.7</v>
      </c>
      <c r="G31" s="6"/>
      <c r="H31" s="6"/>
      <c r="I31" s="4" t="s">
        <v>170</v>
      </c>
      <c r="J31" s="4" t="s">
        <v>142</v>
      </c>
      <c r="K31" s="6"/>
      <c r="L31" s="4" t="s">
        <v>109</v>
      </c>
      <c r="M31" s="6"/>
      <c r="N31" s="6"/>
      <c r="O31" s="6"/>
      <c r="P31" s="6"/>
      <c r="Q31" s="6"/>
      <c r="R31" s="6"/>
      <c r="S31" s="6"/>
      <c r="T31" s="6"/>
    </row>
    <row r="32">
      <c r="A32" s="4" t="s">
        <v>186</v>
      </c>
      <c r="B32" s="4">
        <v>7800.0</v>
      </c>
      <c r="C32" s="4">
        <v>1.0</v>
      </c>
      <c r="D32" s="4">
        <v>1.0</v>
      </c>
      <c r="E32" s="4">
        <v>0.0</v>
      </c>
      <c r="F32" s="4">
        <v>41.0</v>
      </c>
      <c r="G32" s="4" t="s">
        <v>104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>
      <c r="A33" s="4" t="s">
        <v>189</v>
      </c>
      <c r="B33" s="4">
        <v>7000.0</v>
      </c>
      <c r="C33" s="4">
        <v>11.0</v>
      </c>
      <c r="D33" s="4">
        <v>10.0</v>
      </c>
      <c r="E33" s="4">
        <v>2.0</v>
      </c>
      <c r="F33" s="4">
        <v>42.0</v>
      </c>
      <c r="G33" s="4" t="s">
        <v>190</v>
      </c>
      <c r="H33" s="4" t="s">
        <v>95</v>
      </c>
      <c r="I33" s="4" t="s">
        <v>82</v>
      </c>
      <c r="J33" s="4" t="s">
        <v>191</v>
      </c>
      <c r="K33" s="4" t="s">
        <v>87</v>
      </c>
      <c r="L33" s="4" t="s">
        <v>192</v>
      </c>
      <c r="M33" s="4" t="s">
        <v>194</v>
      </c>
      <c r="N33" s="4" t="s">
        <v>135</v>
      </c>
      <c r="O33" s="4" t="s">
        <v>195</v>
      </c>
      <c r="P33" s="6"/>
      <c r="Q33" s="4" t="s">
        <v>196</v>
      </c>
      <c r="R33" s="6"/>
      <c r="S33" s="4" t="s">
        <v>132</v>
      </c>
      <c r="T33" s="6"/>
    </row>
    <row r="34">
      <c r="A34" s="4" t="s">
        <v>184</v>
      </c>
      <c r="B34" s="4">
        <v>7500.0</v>
      </c>
      <c r="C34" s="4">
        <v>8.0</v>
      </c>
      <c r="D34" s="4">
        <v>7.0</v>
      </c>
      <c r="E34" s="4">
        <v>0.0</v>
      </c>
      <c r="F34" s="4">
        <v>42.3</v>
      </c>
      <c r="G34" s="6"/>
      <c r="H34" s="6"/>
      <c r="I34" s="6"/>
      <c r="J34" s="6"/>
      <c r="K34" s="6"/>
      <c r="L34" s="4" t="s">
        <v>163</v>
      </c>
      <c r="M34" s="4" t="s">
        <v>197</v>
      </c>
      <c r="N34" s="4" t="s">
        <v>198</v>
      </c>
      <c r="O34" s="4" t="s">
        <v>59</v>
      </c>
      <c r="P34" s="4" t="s">
        <v>200</v>
      </c>
      <c r="Q34" s="4" t="s">
        <v>201</v>
      </c>
      <c r="R34" s="4" t="s">
        <v>202</v>
      </c>
      <c r="S34" s="4" t="s">
        <v>203</v>
      </c>
      <c r="T34" s="6"/>
    </row>
    <row r="35">
      <c r="A35" s="4" t="s">
        <v>205</v>
      </c>
      <c r="B35" s="4">
        <v>6700.0</v>
      </c>
      <c r="C35" s="4">
        <v>13.0</v>
      </c>
      <c r="D35" s="4">
        <v>12.0</v>
      </c>
      <c r="E35" s="4">
        <v>2.0</v>
      </c>
      <c r="F35" s="4">
        <v>43.3</v>
      </c>
      <c r="G35" s="4" t="s">
        <v>45</v>
      </c>
      <c r="H35" s="4" t="s">
        <v>206</v>
      </c>
      <c r="I35" s="4" t="s">
        <v>87</v>
      </c>
      <c r="J35" s="4" t="s">
        <v>71</v>
      </c>
      <c r="K35" s="4" t="s">
        <v>168</v>
      </c>
      <c r="L35" s="4" t="s">
        <v>47</v>
      </c>
      <c r="M35" s="4" t="s">
        <v>207</v>
      </c>
      <c r="N35" s="4" t="s">
        <v>208</v>
      </c>
      <c r="O35" s="4" t="s">
        <v>209</v>
      </c>
      <c r="P35" s="4" t="s">
        <v>130</v>
      </c>
      <c r="Q35" s="4" t="s">
        <v>212</v>
      </c>
      <c r="R35" s="4" t="s">
        <v>213</v>
      </c>
      <c r="S35" s="4" t="s">
        <v>132</v>
      </c>
      <c r="T35" s="6"/>
    </row>
    <row r="36">
      <c r="A36" s="4" t="s">
        <v>214</v>
      </c>
      <c r="B36" s="4">
        <v>7500.0</v>
      </c>
      <c r="C36" s="4">
        <v>10.0</v>
      </c>
      <c r="D36" s="4">
        <v>8.0</v>
      </c>
      <c r="E36" s="4">
        <v>3.0</v>
      </c>
      <c r="F36" s="4">
        <v>43.5</v>
      </c>
      <c r="G36" s="4" t="s">
        <v>215</v>
      </c>
      <c r="H36" s="4" t="s">
        <v>156</v>
      </c>
      <c r="I36" s="6"/>
      <c r="J36" s="6"/>
      <c r="K36" s="4" t="s">
        <v>217</v>
      </c>
      <c r="L36" s="4" t="s">
        <v>92</v>
      </c>
      <c r="M36" s="4" t="s">
        <v>218</v>
      </c>
      <c r="N36" s="4" t="s">
        <v>219</v>
      </c>
      <c r="O36" s="4" t="s">
        <v>221</v>
      </c>
      <c r="P36" s="4" t="s">
        <v>145</v>
      </c>
      <c r="Q36" s="4" t="s">
        <v>222</v>
      </c>
      <c r="R36" s="4" t="s">
        <v>223</v>
      </c>
      <c r="S36" s="6"/>
      <c r="T36" s="6"/>
    </row>
    <row r="37">
      <c r="A37" s="4" t="s">
        <v>224</v>
      </c>
      <c r="B37" s="4">
        <v>7100.0</v>
      </c>
      <c r="C37" s="4">
        <v>1.0</v>
      </c>
      <c r="D37" s="4">
        <v>1.0</v>
      </c>
      <c r="E37" s="4">
        <v>0.0</v>
      </c>
      <c r="F37" s="4">
        <v>46.0</v>
      </c>
      <c r="G37" s="4" t="s">
        <v>114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>
      <c r="A38" s="4" t="s">
        <v>226</v>
      </c>
      <c r="B38" s="4">
        <v>7400.0</v>
      </c>
      <c r="C38" s="4">
        <v>1.0</v>
      </c>
      <c r="D38" s="4">
        <v>1.0</v>
      </c>
      <c r="E38" s="4">
        <v>0.0</v>
      </c>
      <c r="F38" s="4">
        <v>46.0</v>
      </c>
      <c r="G38" s="4" t="s">
        <v>114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>
      <c r="A39" s="4" t="s">
        <v>68</v>
      </c>
      <c r="B39" s="4">
        <v>9700.0</v>
      </c>
      <c r="C39" s="4">
        <v>7.0</v>
      </c>
      <c r="D39" s="4">
        <v>6.0</v>
      </c>
      <c r="E39" s="4">
        <v>1.0</v>
      </c>
      <c r="F39" s="4">
        <v>48.1</v>
      </c>
      <c r="G39" s="4" t="s">
        <v>114</v>
      </c>
      <c r="H39" s="4" t="s">
        <v>61</v>
      </c>
      <c r="I39" s="4" t="s">
        <v>230</v>
      </c>
      <c r="J39" s="4" t="s">
        <v>124</v>
      </c>
      <c r="K39" s="4" t="s">
        <v>231</v>
      </c>
      <c r="L39" s="4" t="s">
        <v>232</v>
      </c>
      <c r="M39" s="4" t="s">
        <v>137</v>
      </c>
      <c r="N39" s="6"/>
      <c r="O39" s="6"/>
      <c r="P39" s="6"/>
      <c r="Q39" s="6"/>
      <c r="R39" s="6"/>
      <c r="S39" s="6"/>
      <c r="T39" s="6"/>
    </row>
    <row r="40">
      <c r="A40" s="4" t="s">
        <v>233</v>
      </c>
      <c r="B40" s="4">
        <v>6900.0</v>
      </c>
      <c r="C40" s="4">
        <v>8.0</v>
      </c>
      <c r="D40" s="4">
        <v>7.0</v>
      </c>
      <c r="E40" s="4">
        <v>0.0</v>
      </c>
      <c r="F40" s="4">
        <v>48.4</v>
      </c>
      <c r="G40" s="4" t="s">
        <v>114</v>
      </c>
      <c r="H40" s="4" t="s">
        <v>168</v>
      </c>
      <c r="I40" s="4" t="s">
        <v>235</v>
      </c>
      <c r="J40" s="4" t="s">
        <v>86</v>
      </c>
      <c r="K40" s="4" t="s">
        <v>236</v>
      </c>
      <c r="L40" s="4" t="s">
        <v>109</v>
      </c>
      <c r="M40" s="4" t="s">
        <v>143</v>
      </c>
      <c r="N40" s="4" t="s">
        <v>135</v>
      </c>
      <c r="O40" s="6"/>
      <c r="P40" s="6"/>
      <c r="Q40" s="6"/>
      <c r="R40" s="6"/>
      <c r="S40" s="6"/>
      <c r="T40" s="6"/>
    </row>
    <row r="41">
      <c r="A41" s="4" t="s">
        <v>204</v>
      </c>
      <c r="B41" s="4">
        <v>7400.0</v>
      </c>
      <c r="C41" s="4">
        <v>4.0</v>
      </c>
      <c r="D41" s="4">
        <v>3.0</v>
      </c>
      <c r="E41" s="4">
        <v>1.0</v>
      </c>
      <c r="F41" s="4">
        <v>49.3</v>
      </c>
      <c r="G41" s="4" t="s">
        <v>32</v>
      </c>
      <c r="H41" s="4" t="s">
        <v>238</v>
      </c>
      <c r="I41" s="4" t="s">
        <v>70</v>
      </c>
      <c r="J41" s="4" t="s">
        <v>239</v>
      </c>
      <c r="K41" s="6"/>
      <c r="L41" s="6"/>
      <c r="M41" s="6"/>
      <c r="N41" s="6"/>
      <c r="O41" s="6"/>
      <c r="P41" s="6"/>
      <c r="Q41" s="6"/>
      <c r="R41" s="6"/>
      <c r="S41" s="6"/>
      <c r="T41" s="6"/>
    </row>
    <row r="42">
      <c r="A42" s="4" t="s">
        <v>115</v>
      </c>
      <c r="B42" s="4">
        <v>8300.0</v>
      </c>
      <c r="C42" s="4">
        <v>11.0</v>
      </c>
      <c r="D42" s="4">
        <v>7.0</v>
      </c>
      <c r="E42" s="4">
        <v>2.0</v>
      </c>
      <c r="F42" s="4">
        <v>49.8</v>
      </c>
      <c r="G42" s="4" t="s">
        <v>238</v>
      </c>
      <c r="H42" s="4" t="s">
        <v>242</v>
      </c>
      <c r="I42" s="4" t="s">
        <v>168</v>
      </c>
      <c r="J42" s="4" t="s">
        <v>107</v>
      </c>
      <c r="K42" s="4" t="s">
        <v>243</v>
      </c>
      <c r="L42" s="4" t="s">
        <v>47</v>
      </c>
      <c r="M42" s="4" t="s">
        <v>244</v>
      </c>
      <c r="N42" s="4" t="s">
        <v>173</v>
      </c>
      <c r="O42" s="4" t="s">
        <v>245</v>
      </c>
      <c r="P42" s="4" t="s">
        <v>203</v>
      </c>
      <c r="Q42" s="4" t="s">
        <v>246</v>
      </c>
      <c r="R42" s="6"/>
      <c r="S42" s="6"/>
      <c r="T42" s="6"/>
    </row>
    <row r="43">
      <c r="A43" s="4" t="s">
        <v>248</v>
      </c>
      <c r="B43" s="4">
        <v>6900.0</v>
      </c>
      <c r="C43" s="4">
        <v>3.0</v>
      </c>
      <c r="D43" s="4">
        <v>2.0</v>
      </c>
      <c r="E43" s="4">
        <v>1.0</v>
      </c>
      <c r="F43" s="4">
        <v>50.7</v>
      </c>
      <c r="G43" s="6"/>
      <c r="H43" s="6"/>
      <c r="I43" s="6"/>
      <c r="J43" s="4" t="s">
        <v>203</v>
      </c>
      <c r="K43" s="4" t="s">
        <v>236</v>
      </c>
      <c r="L43" s="4" t="s">
        <v>171</v>
      </c>
      <c r="M43" s="6"/>
      <c r="N43" s="6"/>
      <c r="O43" s="6"/>
      <c r="P43" s="6"/>
      <c r="Q43" s="6"/>
      <c r="R43" s="6"/>
      <c r="S43" s="6"/>
      <c r="T43" s="6"/>
    </row>
    <row r="44">
      <c r="A44" s="4" t="s">
        <v>249</v>
      </c>
      <c r="B44" s="4">
        <v>7300.0</v>
      </c>
      <c r="C44" s="4">
        <v>3.0</v>
      </c>
      <c r="D44" s="4">
        <v>2.0</v>
      </c>
      <c r="E44" s="4">
        <v>1.0</v>
      </c>
      <c r="F44" s="4">
        <v>51.0</v>
      </c>
      <c r="G44" s="6"/>
      <c r="H44" s="6"/>
      <c r="I44" s="4" t="s">
        <v>141</v>
      </c>
      <c r="J44" s="4" t="s">
        <v>251</v>
      </c>
      <c r="K44" s="4" t="s">
        <v>168</v>
      </c>
      <c r="L44" s="6"/>
      <c r="M44" s="6"/>
      <c r="N44" s="6"/>
      <c r="O44" s="6"/>
      <c r="P44" s="6"/>
      <c r="Q44" s="6"/>
      <c r="R44" s="6"/>
      <c r="S44" s="6"/>
      <c r="T44" s="6"/>
    </row>
    <row r="45">
      <c r="A45" s="4" t="s">
        <v>151</v>
      </c>
      <c r="B45" s="4">
        <v>7700.0</v>
      </c>
      <c r="C45" s="4">
        <v>11.0</v>
      </c>
      <c r="D45" s="4">
        <v>9.0</v>
      </c>
      <c r="E45" s="4">
        <v>3.0</v>
      </c>
      <c r="F45" s="4">
        <v>52.2</v>
      </c>
      <c r="G45" s="4" t="s">
        <v>32</v>
      </c>
      <c r="H45" s="4" t="s">
        <v>252</v>
      </c>
      <c r="I45" s="4" t="s">
        <v>253</v>
      </c>
      <c r="J45" s="4" t="s">
        <v>255</v>
      </c>
      <c r="K45" s="4" t="s">
        <v>256</v>
      </c>
      <c r="L45" s="4" t="s">
        <v>171</v>
      </c>
      <c r="M45" s="4" t="s">
        <v>207</v>
      </c>
      <c r="N45" s="4" t="s">
        <v>191</v>
      </c>
      <c r="O45" s="4" t="s">
        <v>257</v>
      </c>
      <c r="P45" s="4" t="s">
        <v>137</v>
      </c>
      <c r="Q45" s="4" t="s">
        <v>201</v>
      </c>
      <c r="R45" s="6"/>
      <c r="S45" s="6"/>
      <c r="T45" s="6"/>
    </row>
    <row r="46">
      <c r="A46" s="4" t="s">
        <v>258</v>
      </c>
      <c r="B46" s="4">
        <v>6700.0</v>
      </c>
      <c r="C46" s="4">
        <v>2.0</v>
      </c>
      <c r="D46" s="4">
        <v>1.0</v>
      </c>
      <c r="E46" s="4">
        <v>1.0</v>
      </c>
      <c r="F46" s="4">
        <v>52.5</v>
      </c>
      <c r="G46" s="4" t="s">
        <v>155</v>
      </c>
      <c r="H46" s="4" t="s">
        <v>168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>
      <c r="A47" s="4" t="s">
        <v>228</v>
      </c>
      <c r="B47" s="4">
        <v>7200.0</v>
      </c>
      <c r="C47" s="4">
        <v>8.0</v>
      </c>
      <c r="D47" s="4">
        <v>7.0</v>
      </c>
      <c r="E47" s="4">
        <v>0.0</v>
      </c>
      <c r="F47" s="4">
        <v>52.5</v>
      </c>
      <c r="G47" s="4" t="s">
        <v>110</v>
      </c>
      <c r="H47" s="4" t="s">
        <v>261</v>
      </c>
      <c r="I47" s="4" t="s">
        <v>41</v>
      </c>
      <c r="J47" s="4" t="s">
        <v>91</v>
      </c>
      <c r="K47" s="6"/>
      <c r="L47" s="4" t="s">
        <v>168</v>
      </c>
      <c r="M47" s="4" t="s">
        <v>170</v>
      </c>
      <c r="N47" s="4" t="s">
        <v>263</v>
      </c>
      <c r="O47" s="4" t="s">
        <v>59</v>
      </c>
      <c r="P47" s="6"/>
      <c r="Q47" s="6"/>
      <c r="R47" s="6"/>
      <c r="S47" s="6"/>
      <c r="T47" s="6"/>
    </row>
    <row r="48">
      <c r="A48" s="4" t="s">
        <v>119</v>
      </c>
      <c r="B48" s="4">
        <v>8200.0</v>
      </c>
      <c r="C48" s="4">
        <v>8.0</v>
      </c>
      <c r="D48" s="4">
        <v>5.0</v>
      </c>
      <c r="E48" s="4">
        <v>2.0</v>
      </c>
      <c r="F48" s="4">
        <v>53.1</v>
      </c>
      <c r="G48" s="4" t="s">
        <v>264</v>
      </c>
      <c r="H48" s="4" t="s">
        <v>106</v>
      </c>
      <c r="I48" s="4" t="s">
        <v>82</v>
      </c>
      <c r="J48" s="4" t="s">
        <v>71</v>
      </c>
      <c r="K48" s="4" t="s">
        <v>97</v>
      </c>
      <c r="L48" s="4" t="s">
        <v>61</v>
      </c>
      <c r="M48" s="4" t="s">
        <v>246</v>
      </c>
      <c r="N48" s="4" t="s">
        <v>246</v>
      </c>
      <c r="O48" s="6"/>
      <c r="P48" s="6"/>
      <c r="Q48" s="6"/>
      <c r="R48" s="6"/>
      <c r="S48" s="6"/>
      <c r="T48" s="6"/>
    </row>
    <row r="49">
      <c r="A49" s="4" t="s">
        <v>266</v>
      </c>
      <c r="B49" s="4">
        <v>6700.0</v>
      </c>
      <c r="C49" s="4">
        <v>2.0</v>
      </c>
      <c r="D49" s="4">
        <v>2.0</v>
      </c>
      <c r="E49" s="4">
        <v>0.0</v>
      </c>
      <c r="F49" s="4">
        <v>54.0</v>
      </c>
      <c r="G49" s="6"/>
      <c r="H49" s="4" t="s">
        <v>267</v>
      </c>
      <c r="I49" s="4" t="s">
        <v>87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>
      <c r="A50" s="4" t="s">
        <v>123</v>
      </c>
      <c r="B50" s="4">
        <v>8100.0</v>
      </c>
      <c r="C50" s="4">
        <v>12.0</v>
      </c>
      <c r="D50" s="4">
        <v>8.0</v>
      </c>
      <c r="E50" s="4">
        <v>2.0</v>
      </c>
      <c r="F50" s="4">
        <v>54.8</v>
      </c>
      <c r="G50" s="4" t="s">
        <v>110</v>
      </c>
      <c r="H50" s="4" t="s">
        <v>246</v>
      </c>
      <c r="I50" s="6"/>
      <c r="J50" s="4" t="s">
        <v>86</v>
      </c>
      <c r="K50" s="4" t="s">
        <v>203</v>
      </c>
      <c r="L50" s="4" t="s">
        <v>269</v>
      </c>
      <c r="M50" s="4" t="s">
        <v>264</v>
      </c>
      <c r="N50" s="4" t="s">
        <v>208</v>
      </c>
      <c r="O50" s="6"/>
      <c r="P50" s="4" t="s">
        <v>168</v>
      </c>
      <c r="Q50" s="4" t="s">
        <v>270</v>
      </c>
      <c r="R50" s="4" t="s">
        <v>138</v>
      </c>
      <c r="S50" s="4" t="s">
        <v>271</v>
      </c>
      <c r="T50" s="4" t="s">
        <v>272</v>
      </c>
    </row>
    <row r="51">
      <c r="A51" s="4" t="s">
        <v>166</v>
      </c>
      <c r="B51" s="4">
        <v>7600.0</v>
      </c>
      <c r="C51" s="4">
        <v>3.0</v>
      </c>
      <c r="D51" s="4">
        <v>2.0</v>
      </c>
      <c r="E51" s="4">
        <v>1.0</v>
      </c>
      <c r="F51" s="4">
        <v>55.0</v>
      </c>
      <c r="G51" s="4" t="s">
        <v>124</v>
      </c>
      <c r="H51" s="6"/>
      <c r="I51" s="6"/>
      <c r="J51" s="6"/>
      <c r="K51" s="6"/>
      <c r="L51" s="4" t="s">
        <v>274</v>
      </c>
      <c r="M51" s="6"/>
      <c r="N51" s="6"/>
      <c r="O51" s="4" t="s">
        <v>275</v>
      </c>
      <c r="P51" s="6"/>
      <c r="Q51" s="6"/>
      <c r="R51" s="6"/>
      <c r="S51" s="6"/>
      <c r="T51" s="6"/>
    </row>
    <row r="52">
      <c r="A52" s="4" t="s">
        <v>211</v>
      </c>
      <c r="B52" s="4">
        <v>7400.0</v>
      </c>
      <c r="C52" s="4">
        <v>5.0</v>
      </c>
      <c r="D52" s="4">
        <v>4.0</v>
      </c>
      <c r="E52" s="4">
        <v>0.0</v>
      </c>
      <c r="F52" s="4">
        <v>55.0</v>
      </c>
      <c r="G52" s="4" t="s">
        <v>45</v>
      </c>
      <c r="H52" s="4" t="s">
        <v>33</v>
      </c>
      <c r="I52" s="4" t="s">
        <v>235</v>
      </c>
      <c r="J52" s="4" t="s">
        <v>191</v>
      </c>
      <c r="K52" s="4" t="s">
        <v>231</v>
      </c>
      <c r="L52" s="6"/>
      <c r="M52" s="6"/>
      <c r="N52" s="6"/>
      <c r="O52" s="6"/>
      <c r="P52" s="6"/>
      <c r="Q52" s="6"/>
      <c r="R52" s="6"/>
      <c r="S52" s="6"/>
      <c r="T52" s="6"/>
    </row>
    <row r="53">
      <c r="A53" s="4" t="s">
        <v>240</v>
      </c>
      <c r="B53" s="4">
        <v>7100.0</v>
      </c>
      <c r="C53" s="4">
        <v>3.0</v>
      </c>
      <c r="D53" s="4">
        <v>2.0</v>
      </c>
      <c r="E53" s="4">
        <v>0.0</v>
      </c>
      <c r="F53" s="4">
        <v>56.0</v>
      </c>
      <c r="G53" s="4" t="s">
        <v>264</v>
      </c>
      <c r="H53" s="4" t="s">
        <v>79</v>
      </c>
      <c r="I53" s="4" t="s">
        <v>87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>
      <c r="A54" s="4" t="s">
        <v>281</v>
      </c>
      <c r="B54" s="4">
        <v>7200.0</v>
      </c>
      <c r="C54" s="4">
        <v>1.0</v>
      </c>
      <c r="D54" s="4">
        <v>1.0</v>
      </c>
      <c r="E54" s="4">
        <v>0.0</v>
      </c>
      <c r="F54" s="4">
        <v>57.0</v>
      </c>
      <c r="G54" s="6"/>
      <c r="H54" s="6"/>
      <c r="I54" s="6"/>
      <c r="J54" s="6"/>
      <c r="K54" s="4" t="s">
        <v>283</v>
      </c>
      <c r="L54" s="6"/>
      <c r="M54" s="6"/>
      <c r="N54" s="6"/>
      <c r="O54" s="6"/>
      <c r="P54" s="6"/>
      <c r="Q54" s="6"/>
      <c r="R54" s="6"/>
      <c r="S54" s="6"/>
      <c r="T54" s="6"/>
    </row>
    <row r="55">
      <c r="A55" s="4" t="s">
        <v>88</v>
      </c>
      <c r="B55" s="4">
        <v>8900.0</v>
      </c>
      <c r="C55" s="4">
        <v>4.0</v>
      </c>
      <c r="D55" s="4">
        <v>2.0</v>
      </c>
      <c r="E55" s="4">
        <v>1.0</v>
      </c>
      <c r="F55" s="4">
        <v>57.0</v>
      </c>
      <c r="G55" s="4" t="s">
        <v>285</v>
      </c>
      <c r="H55" s="4" t="s">
        <v>286</v>
      </c>
      <c r="I55" s="6"/>
      <c r="J55" s="6"/>
      <c r="K55" s="6"/>
      <c r="L55" s="6"/>
      <c r="M55" s="4" t="s">
        <v>172</v>
      </c>
      <c r="N55" s="6"/>
      <c r="O55" s="4" t="s">
        <v>136</v>
      </c>
      <c r="P55" s="6"/>
      <c r="Q55" s="6"/>
      <c r="R55" s="6"/>
      <c r="S55" s="6"/>
      <c r="T55" s="6"/>
    </row>
    <row r="56">
      <c r="A56" s="4" t="s">
        <v>259</v>
      </c>
      <c r="B56" s="4">
        <v>7000.0</v>
      </c>
      <c r="C56" s="4">
        <v>8.0</v>
      </c>
      <c r="D56" s="4">
        <v>5.0</v>
      </c>
      <c r="E56" s="4">
        <v>0.0</v>
      </c>
      <c r="F56" s="4">
        <v>57.1</v>
      </c>
      <c r="G56" s="6"/>
      <c r="H56" s="6"/>
      <c r="I56" s="4" t="s">
        <v>141</v>
      </c>
      <c r="J56" s="4" t="s">
        <v>107</v>
      </c>
      <c r="K56" s="6"/>
      <c r="L56" s="4" t="s">
        <v>203</v>
      </c>
      <c r="M56" s="4" t="s">
        <v>98</v>
      </c>
      <c r="N56" s="4" t="s">
        <v>191</v>
      </c>
      <c r="O56" s="4" t="s">
        <v>245</v>
      </c>
      <c r="P56" s="4" t="s">
        <v>164</v>
      </c>
      <c r="Q56" s="6"/>
      <c r="R56" s="6"/>
      <c r="S56" s="6"/>
      <c r="T56" s="4" t="s">
        <v>289</v>
      </c>
    </row>
    <row r="57">
      <c r="A57" s="4" t="s">
        <v>287</v>
      </c>
      <c r="B57" s="4">
        <v>6800.0</v>
      </c>
      <c r="C57" s="4">
        <v>6.0</v>
      </c>
      <c r="D57" s="4">
        <v>4.0</v>
      </c>
      <c r="E57" s="4">
        <v>0.0</v>
      </c>
      <c r="F57" s="4">
        <v>58.2</v>
      </c>
      <c r="G57" s="4" t="s">
        <v>203</v>
      </c>
      <c r="H57" s="4" t="s">
        <v>33</v>
      </c>
      <c r="I57" s="4" t="s">
        <v>290</v>
      </c>
      <c r="J57" s="4" t="s">
        <v>264</v>
      </c>
      <c r="K57" s="4" t="s">
        <v>243</v>
      </c>
      <c r="L57" s="4" t="s">
        <v>109</v>
      </c>
      <c r="M57" s="6"/>
      <c r="N57" s="6"/>
      <c r="O57" s="6"/>
      <c r="P57" s="6"/>
      <c r="Q57" s="6"/>
      <c r="R57" s="6"/>
      <c r="S57" s="6"/>
      <c r="T57" s="6"/>
    </row>
    <row r="58">
      <c r="A58" s="4" t="s">
        <v>291</v>
      </c>
      <c r="B58" s="4">
        <v>6700.0</v>
      </c>
      <c r="C58" s="4">
        <v>7.0</v>
      </c>
      <c r="D58" s="4">
        <v>4.0</v>
      </c>
      <c r="E58" s="4">
        <v>1.0</v>
      </c>
      <c r="F58" s="4">
        <v>58.6</v>
      </c>
      <c r="G58" s="4" t="s">
        <v>163</v>
      </c>
      <c r="H58" s="4" t="s">
        <v>246</v>
      </c>
      <c r="I58" s="6"/>
      <c r="J58" s="6"/>
      <c r="K58" s="6"/>
      <c r="L58" s="4" t="s">
        <v>163</v>
      </c>
      <c r="M58" s="4" t="s">
        <v>286</v>
      </c>
      <c r="N58" s="4" t="s">
        <v>203</v>
      </c>
      <c r="O58" s="4" t="s">
        <v>72</v>
      </c>
      <c r="P58" s="4" t="s">
        <v>293</v>
      </c>
      <c r="Q58" s="6"/>
      <c r="R58" s="6"/>
      <c r="S58" s="6"/>
      <c r="T58" s="6"/>
    </row>
    <row r="59">
      <c r="A59" s="4" t="s">
        <v>277</v>
      </c>
      <c r="B59" s="4">
        <v>6800.0</v>
      </c>
      <c r="C59" s="4">
        <v>4.0</v>
      </c>
      <c r="D59" s="4">
        <v>3.0</v>
      </c>
      <c r="E59" s="4">
        <v>1.0</v>
      </c>
      <c r="F59" s="4">
        <v>61.0</v>
      </c>
      <c r="G59" s="4" t="s">
        <v>218</v>
      </c>
      <c r="H59" s="4" t="s">
        <v>177</v>
      </c>
      <c r="I59" s="4" t="s">
        <v>77</v>
      </c>
      <c r="J59" s="4" t="s">
        <v>159</v>
      </c>
      <c r="K59" s="6"/>
      <c r="L59" s="6"/>
      <c r="M59" s="6"/>
      <c r="N59" s="6"/>
      <c r="O59" s="6"/>
      <c r="P59" s="6"/>
      <c r="Q59" s="6"/>
      <c r="R59" s="6"/>
      <c r="S59" s="6"/>
      <c r="T59" s="6"/>
    </row>
    <row r="60">
      <c r="A60" s="4" t="s">
        <v>262</v>
      </c>
      <c r="B60" s="4">
        <v>6900.0</v>
      </c>
      <c r="C60" s="4">
        <v>9.0</v>
      </c>
      <c r="D60" s="4">
        <v>5.0</v>
      </c>
      <c r="E60" s="4">
        <v>1.0</v>
      </c>
      <c r="F60" s="4">
        <v>61.9</v>
      </c>
      <c r="G60" s="6"/>
      <c r="H60" s="4" t="s">
        <v>79</v>
      </c>
      <c r="I60" s="4" t="s">
        <v>230</v>
      </c>
      <c r="J60" s="4" t="s">
        <v>96</v>
      </c>
      <c r="K60" s="4" t="s">
        <v>128</v>
      </c>
      <c r="L60" s="4" t="s">
        <v>124</v>
      </c>
      <c r="M60" s="4" t="s">
        <v>170</v>
      </c>
      <c r="N60" s="4" t="s">
        <v>264</v>
      </c>
      <c r="O60" s="4" t="s">
        <v>124</v>
      </c>
      <c r="P60" s="4" t="s">
        <v>203</v>
      </c>
      <c r="Q60" s="6"/>
      <c r="R60" s="6"/>
      <c r="S60" s="6"/>
      <c r="T60" s="6"/>
    </row>
    <row r="61">
      <c r="A61" s="4" t="s">
        <v>297</v>
      </c>
      <c r="B61" s="4">
        <v>7100.0</v>
      </c>
      <c r="C61" s="4">
        <v>2.0</v>
      </c>
      <c r="D61" s="4">
        <v>1.0</v>
      </c>
      <c r="E61" s="4">
        <v>0.0</v>
      </c>
      <c r="F61" s="4">
        <v>62.0</v>
      </c>
      <c r="G61" s="4" t="s">
        <v>45</v>
      </c>
      <c r="H61" s="4" t="s">
        <v>299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>
      <c r="A62" s="4" t="s">
        <v>279</v>
      </c>
      <c r="B62" s="4">
        <v>6800.0</v>
      </c>
      <c r="C62" s="4">
        <v>10.0</v>
      </c>
      <c r="D62" s="4">
        <v>5.0</v>
      </c>
      <c r="E62" s="4">
        <v>0.0</v>
      </c>
      <c r="F62" s="4">
        <v>65.3</v>
      </c>
      <c r="G62" s="4" t="s">
        <v>301</v>
      </c>
      <c r="H62" s="4" t="s">
        <v>95</v>
      </c>
      <c r="I62" s="4" t="s">
        <v>168</v>
      </c>
      <c r="J62" s="6"/>
      <c r="K62" s="4" t="s">
        <v>302</v>
      </c>
      <c r="L62" s="4" t="s">
        <v>203</v>
      </c>
      <c r="M62" s="4" t="s">
        <v>85</v>
      </c>
      <c r="N62" s="4" t="s">
        <v>303</v>
      </c>
      <c r="O62" s="4" t="s">
        <v>221</v>
      </c>
      <c r="P62" s="4" t="s">
        <v>304</v>
      </c>
      <c r="Q62" s="6"/>
      <c r="R62" s="6"/>
      <c r="S62" s="4" t="s">
        <v>203</v>
      </c>
      <c r="T62" s="6"/>
    </row>
    <row r="63">
      <c r="A63" s="4" t="s">
        <v>160</v>
      </c>
      <c r="B63" s="4">
        <v>7600.0</v>
      </c>
      <c r="C63" s="4">
        <v>4.0</v>
      </c>
      <c r="D63" s="4">
        <v>2.0</v>
      </c>
      <c r="E63" s="4">
        <v>1.0</v>
      </c>
      <c r="F63" s="4">
        <v>66.0</v>
      </c>
      <c r="G63" s="4" t="s">
        <v>191</v>
      </c>
      <c r="H63" s="4" t="s">
        <v>246</v>
      </c>
      <c r="I63" s="4" t="s">
        <v>77</v>
      </c>
      <c r="J63" s="4" t="s">
        <v>306</v>
      </c>
      <c r="K63" s="6"/>
      <c r="L63" s="6"/>
      <c r="M63" s="6"/>
      <c r="N63" s="6"/>
      <c r="O63" s="6"/>
      <c r="P63" s="6"/>
      <c r="Q63" s="6"/>
      <c r="R63" s="6"/>
      <c r="S63" s="6"/>
      <c r="T63" s="6"/>
    </row>
    <row r="64">
      <c r="A64" s="4" t="s">
        <v>307</v>
      </c>
      <c r="B64" s="4">
        <v>6700.0</v>
      </c>
      <c r="C64" s="4">
        <v>2.0</v>
      </c>
      <c r="D64" s="4">
        <v>1.0</v>
      </c>
      <c r="E64" s="4">
        <v>0.0</v>
      </c>
      <c r="F64" s="4">
        <v>66.5</v>
      </c>
      <c r="G64" s="4" t="s">
        <v>85</v>
      </c>
      <c r="H64" s="4" t="s">
        <v>246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>
      <c r="A65" s="4" t="s">
        <v>154</v>
      </c>
      <c r="B65" s="4">
        <v>7700.0</v>
      </c>
      <c r="C65" s="4">
        <v>11.0</v>
      </c>
      <c r="D65" s="4">
        <v>6.0</v>
      </c>
      <c r="E65" s="4">
        <v>0.0</v>
      </c>
      <c r="F65" s="4">
        <v>66.9</v>
      </c>
      <c r="G65" s="6"/>
      <c r="H65" s="4" t="s">
        <v>62</v>
      </c>
      <c r="I65" s="4" t="s">
        <v>310</v>
      </c>
      <c r="J65" s="4" t="s">
        <v>159</v>
      </c>
      <c r="K65" s="4" t="s">
        <v>243</v>
      </c>
      <c r="L65" s="4" t="s">
        <v>192</v>
      </c>
      <c r="M65" s="4" t="s">
        <v>124</v>
      </c>
      <c r="N65" s="4" t="s">
        <v>173</v>
      </c>
      <c r="O65" s="4" t="s">
        <v>311</v>
      </c>
      <c r="P65" s="4" t="s">
        <v>312</v>
      </c>
      <c r="Q65" s="6"/>
      <c r="R65" s="6"/>
      <c r="S65" s="4" t="s">
        <v>264</v>
      </c>
      <c r="T65" s="4" t="s">
        <v>218</v>
      </c>
    </row>
    <row r="66">
      <c r="A66" s="4" t="s">
        <v>225</v>
      </c>
      <c r="B66" s="4">
        <v>7300.0</v>
      </c>
      <c r="C66" s="4">
        <v>4.0</v>
      </c>
      <c r="D66" s="4">
        <v>3.0</v>
      </c>
      <c r="E66" s="4">
        <v>0.0</v>
      </c>
      <c r="F66" s="4">
        <v>69.8</v>
      </c>
      <c r="G66" s="4" t="s">
        <v>85</v>
      </c>
      <c r="H66" s="4" t="s">
        <v>261</v>
      </c>
      <c r="I66" s="4" t="s">
        <v>314</v>
      </c>
      <c r="J66" s="4" t="s">
        <v>168</v>
      </c>
      <c r="K66" s="6"/>
      <c r="L66" s="6"/>
      <c r="M66" s="6"/>
      <c r="N66" s="6"/>
      <c r="O66" s="6"/>
      <c r="P66" s="6"/>
      <c r="Q66" s="6"/>
      <c r="R66" s="6"/>
      <c r="S66" s="6"/>
      <c r="T66" s="6"/>
    </row>
    <row r="67">
      <c r="A67" s="4" t="s">
        <v>315</v>
      </c>
      <c r="B67" s="4">
        <v>7100.0</v>
      </c>
      <c r="C67" s="4">
        <v>1.0</v>
      </c>
      <c r="D67" s="4">
        <v>1.0</v>
      </c>
      <c r="E67" s="4">
        <v>0.0</v>
      </c>
      <c r="F67" s="4">
        <v>71.0</v>
      </c>
      <c r="G67" s="4" t="s">
        <v>316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>
      <c r="A68" s="4" t="s">
        <v>317</v>
      </c>
      <c r="B68" s="4">
        <v>10300.0</v>
      </c>
      <c r="C68" s="4">
        <v>2.0</v>
      </c>
      <c r="D68" s="4">
        <v>1.0</v>
      </c>
      <c r="E68" s="4">
        <v>0.0</v>
      </c>
      <c r="F68" s="4">
        <v>78.0</v>
      </c>
      <c r="G68" s="4" t="s">
        <v>203</v>
      </c>
      <c r="H68" s="4" t="s">
        <v>206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>
      <c r="A69" s="4" t="s">
        <v>282</v>
      </c>
      <c r="B69" s="4">
        <v>6800.0</v>
      </c>
      <c r="C69" s="4">
        <v>7.0</v>
      </c>
      <c r="D69" s="4">
        <v>3.0</v>
      </c>
      <c r="E69" s="4">
        <v>0.0</v>
      </c>
      <c r="F69" s="4">
        <v>78.4</v>
      </c>
      <c r="G69" s="4" t="s">
        <v>264</v>
      </c>
      <c r="H69" s="4" t="s">
        <v>252</v>
      </c>
      <c r="I69" s="6"/>
      <c r="J69" s="4" t="s">
        <v>124</v>
      </c>
      <c r="K69" s="4" t="s">
        <v>168</v>
      </c>
      <c r="L69" s="4" t="s">
        <v>320</v>
      </c>
      <c r="M69" s="4" t="s">
        <v>172</v>
      </c>
      <c r="N69" s="6"/>
      <c r="O69" s="4" t="s">
        <v>59</v>
      </c>
      <c r="P69" s="6"/>
      <c r="Q69" s="6"/>
      <c r="R69" s="6"/>
      <c r="S69" s="6"/>
      <c r="T69" s="6"/>
    </row>
    <row r="70">
      <c r="A70" s="4" t="s">
        <v>321</v>
      </c>
      <c r="B70" s="4">
        <v>8700.0</v>
      </c>
      <c r="C70" s="4">
        <v>2.0</v>
      </c>
      <c r="D70" s="4">
        <v>1.0</v>
      </c>
      <c r="E70" s="4">
        <v>0.0</v>
      </c>
      <c r="F70" s="4">
        <v>78.5</v>
      </c>
      <c r="G70" s="4" t="s">
        <v>110</v>
      </c>
      <c r="H70" s="4" t="s">
        <v>299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>
      <c r="A71" s="4" t="s">
        <v>294</v>
      </c>
      <c r="B71" s="4">
        <v>6700.0</v>
      </c>
      <c r="C71" s="4">
        <v>4.0</v>
      </c>
      <c r="D71" s="4">
        <v>1.0</v>
      </c>
      <c r="E71" s="4">
        <v>0.0</v>
      </c>
      <c r="F71" s="4">
        <v>85.3</v>
      </c>
      <c r="G71" s="6"/>
      <c r="H71" s="6"/>
      <c r="I71" s="6"/>
      <c r="J71" s="6"/>
      <c r="K71" s="6"/>
      <c r="L71" s="6"/>
      <c r="M71" s="6"/>
      <c r="N71" s="4" t="s">
        <v>191</v>
      </c>
      <c r="O71" s="4" t="s">
        <v>191</v>
      </c>
      <c r="P71" s="4" t="s">
        <v>137</v>
      </c>
      <c r="Q71" s="6"/>
      <c r="R71" s="6"/>
      <c r="S71" s="6"/>
      <c r="T71" s="4" t="s">
        <v>218</v>
      </c>
    </row>
    <row r="72">
      <c r="A72" s="4" t="s">
        <v>325</v>
      </c>
      <c r="B72" s="4">
        <v>6800.0</v>
      </c>
      <c r="C72" s="4">
        <v>1.0</v>
      </c>
      <c r="D72" s="4">
        <v>0.0</v>
      </c>
      <c r="E72" s="4">
        <v>0.0</v>
      </c>
      <c r="F72" s="4">
        <v>100.0</v>
      </c>
      <c r="G72" s="4" t="s">
        <v>264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>
      <c r="A73" s="4" t="s">
        <v>333</v>
      </c>
      <c r="B73" s="4">
        <v>6800.0</v>
      </c>
      <c r="C73" s="4">
        <v>1.0</v>
      </c>
      <c r="D73" s="4">
        <v>0.0</v>
      </c>
      <c r="E73" s="4">
        <v>0.0</v>
      </c>
      <c r="F73" s="4">
        <v>100.0</v>
      </c>
      <c r="G73" s="4" t="s">
        <v>218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>
      <c r="A74" s="4" t="s">
        <v>340</v>
      </c>
      <c r="B74" s="4">
        <v>7400.0</v>
      </c>
      <c r="C74" s="15">
        <v>0.0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6"/>
    </row>
    <row r="75">
      <c r="A75" s="4" t="s">
        <v>356</v>
      </c>
      <c r="B75" s="4">
        <v>7200.0</v>
      </c>
      <c r="C75" s="15">
        <v>0.0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6"/>
    </row>
    <row r="76">
      <c r="A76" s="4" t="s">
        <v>357</v>
      </c>
      <c r="B76" s="4">
        <v>7200.0</v>
      </c>
      <c r="C76" s="15">
        <v>0.0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6"/>
    </row>
    <row r="77">
      <c r="A77" s="4" t="s">
        <v>359</v>
      </c>
      <c r="B77" s="4">
        <v>6800.0</v>
      </c>
      <c r="C77" s="15">
        <v>0.0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6"/>
    </row>
    <row r="78">
      <c r="A78" s="4" t="s">
        <v>362</v>
      </c>
      <c r="B78" s="4">
        <v>7000.0</v>
      </c>
      <c r="C78" s="15">
        <v>0.0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6"/>
    </row>
    <row r="79">
      <c r="A79" s="4" t="s">
        <v>365</v>
      </c>
      <c r="B79" s="4">
        <v>6900.0</v>
      </c>
      <c r="C79" s="15">
        <v>0.0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6"/>
    </row>
    <row r="80">
      <c r="A80" s="4" t="s">
        <v>369</v>
      </c>
      <c r="B80" s="4">
        <v>6900.0</v>
      </c>
      <c r="C80" s="15">
        <v>0.0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6"/>
    </row>
    <row r="81">
      <c r="A81" s="4" t="s">
        <v>375</v>
      </c>
      <c r="B81" s="4">
        <v>7100.0</v>
      </c>
      <c r="C81" s="15">
        <v>0.0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6"/>
    </row>
    <row r="82">
      <c r="A82" s="4" t="s">
        <v>376</v>
      </c>
      <c r="B82" s="4">
        <v>6900.0</v>
      </c>
      <c r="C82" s="15">
        <v>0.0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6"/>
    </row>
    <row r="83">
      <c r="A83" s="4" t="s">
        <v>377</v>
      </c>
      <c r="B83" s="4">
        <v>7300.0</v>
      </c>
      <c r="C83" s="15">
        <v>0.0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6"/>
    </row>
    <row r="84">
      <c r="A84" s="4" t="s">
        <v>379</v>
      </c>
      <c r="B84" s="4">
        <v>6900.0</v>
      </c>
      <c r="C84" s="15">
        <v>0.0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6"/>
    </row>
    <row r="85">
      <c r="A85" s="4" t="s">
        <v>384</v>
      </c>
      <c r="B85" s="4">
        <v>6900.0</v>
      </c>
      <c r="C85" s="15">
        <v>0.0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6"/>
    </row>
    <row r="86">
      <c r="A86" s="4" t="s">
        <v>396</v>
      </c>
      <c r="B86" s="4">
        <v>7500.0</v>
      </c>
      <c r="C86" s="15">
        <v>0.0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6"/>
    </row>
    <row r="87">
      <c r="A87" s="4" t="s">
        <v>397</v>
      </c>
      <c r="B87" s="4">
        <v>7000.0</v>
      </c>
      <c r="C87" s="15">
        <v>0.0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6"/>
    </row>
    <row r="88">
      <c r="A88" s="4" t="s">
        <v>399</v>
      </c>
      <c r="B88" s="4">
        <v>10600.0</v>
      </c>
      <c r="C88" s="15">
        <v>0.0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6"/>
    </row>
    <row r="89">
      <c r="A89" s="4" t="s">
        <v>401</v>
      </c>
      <c r="B89" s="4">
        <v>6900.0</v>
      </c>
      <c r="C89" s="15">
        <v>0.0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6"/>
    </row>
    <row r="90">
      <c r="A90" s="4" t="s">
        <v>403</v>
      </c>
      <c r="B90" s="4">
        <v>7300.0</v>
      </c>
      <c r="C90" s="15">
        <v>0.0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6"/>
    </row>
    <row r="91">
      <c r="A91" s="4" t="s">
        <v>405</v>
      </c>
      <c r="B91" s="4">
        <v>7100.0</v>
      </c>
      <c r="C91" s="15">
        <v>0.0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6"/>
    </row>
    <row r="92">
      <c r="A92" s="4" t="s">
        <v>407</v>
      </c>
      <c r="B92" s="4">
        <v>6700.0</v>
      </c>
      <c r="C92" s="15">
        <v>0.0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6"/>
    </row>
    <row r="93">
      <c r="A93" s="4" t="s">
        <v>410</v>
      </c>
      <c r="B93" s="4">
        <v>6700.0</v>
      </c>
      <c r="C93" s="15">
        <v>0.0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6"/>
    </row>
    <row r="94">
      <c r="A94" s="4" t="s">
        <v>413</v>
      </c>
      <c r="B94" s="4">
        <v>6800.0</v>
      </c>
      <c r="C94" s="15">
        <v>0.0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6"/>
    </row>
  </sheetData>
  <conditionalFormatting sqref="B2:B94">
    <cfRule type="colorScale" priority="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7.86"/>
    <col customWidth="1" min="2" max="3" width="6.0"/>
    <col customWidth="1" min="4" max="4" width="10.14"/>
    <col customWidth="1" min="5" max="5" width="5.86"/>
    <col customWidth="1" min="6" max="6" width="5.29"/>
    <col customWidth="1" min="7" max="7" width="4.86"/>
    <col customWidth="1" min="8" max="8" width="6.14"/>
    <col customWidth="1" min="9" max="9" width="4.86"/>
    <col customWidth="1" min="10" max="10" width="7.14"/>
    <col customWidth="1" min="11" max="11" width="4.86"/>
    <col customWidth="1" min="12" max="12" width="7.14"/>
    <col customWidth="1" min="13" max="13" width="5.86"/>
    <col customWidth="1" min="14" max="14" width="13.71"/>
    <col customWidth="1" min="15" max="15" width="6.0"/>
    <col customWidth="1" min="16" max="16" width="6.57"/>
    <col customWidth="1" min="17" max="18" width="6.14"/>
    <col customWidth="1" min="19" max="19" width="6.86"/>
    <col customWidth="1" min="20" max="20" width="7.71"/>
    <col customWidth="1" min="21" max="21" width="7.57"/>
    <col customWidth="1" min="22" max="22" width="10.43"/>
  </cols>
  <sheetData>
    <row r="1">
      <c r="A1" s="1" t="s">
        <v>2</v>
      </c>
      <c r="B1" s="2" t="s">
        <v>1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10</v>
      </c>
      <c r="H1" s="1" t="s">
        <v>12</v>
      </c>
      <c r="I1" s="1" t="s">
        <v>10</v>
      </c>
      <c r="J1" s="1" t="s">
        <v>13</v>
      </c>
      <c r="K1" s="1" t="s">
        <v>10</v>
      </c>
      <c r="L1" s="1" t="s">
        <v>14</v>
      </c>
      <c r="M1" s="1" t="s">
        <v>10</v>
      </c>
      <c r="N1" s="1" t="s">
        <v>15</v>
      </c>
      <c r="O1" s="1" t="s">
        <v>16</v>
      </c>
      <c r="P1" s="1" t="s">
        <v>17</v>
      </c>
      <c r="Q1" s="1" t="s">
        <v>18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31</v>
      </c>
    </row>
    <row r="2">
      <c r="A2" s="4" t="s">
        <v>36</v>
      </c>
      <c r="B2" s="4">
        <v>12100.0</v>
      </c>
      <c r="C2" s="4">
        <v>4.0</v>
      </c>
      <c r="D2" s="4">
        <v>3.0</v>
      </c>
      <c r="E2" s="7">
        <v>0.75</v>
      </c>
      <c r="F2" s="4">
        <v>0.0</v>
      </c>
      <c r="G2" s="7">
        <v>0.0</v>
      </c>
      <c r="H2" s="4">
        <v>1.0</v>
      </c>
      <c r="I2" s="7">
        <v>0.25</v>
      </c>
      <c r="J2" s="4">
        <v>1.0</v>
      </c>
      <c r="K2" s="7">
        <v>0.25</v>
      </c>
      <c r="L2" s="4">
        <v>2.0</v>
      </c>
      <c r="M2" s="7">
        <v>0.5</v>
      </c>
      <c r="N2" s="4">
        <v>14.0</v>
      </c>
      <c r="O2" s="4">
        <v>69.25</v>
      </c>
      <c r="P2" s="4">
        <v>69.25</v>
      </c>
      <c r="Q2" s="4">
        <v>71.0</v>
      </c>
      <c r="R2" s="4">
        <v>68.0</v>
      </c>
      <c r="S2" s="4">
        <v>69.25</v>
      </c>
      <c r="T2" s="4">
        <v>69.5</v>
      </c>
      <c r="U2" s="4">
        <v>69.36</v>
      </c>
      <c r="V2" s="8">
        <v>461067.0</v>
      </c>
    </row>
    <row r="3">
      <c r="A3" s="4" t="s">
        <v>43</v>
      </c>
      <c r="B3" s="4">
        <v>12000.0</v>
      </c>
      <c r="C3" s="4">
        <v>7.0</v>
      </c>
      <c r="D3" s="4">
        <v>7.0</v>
      </c>
      <c r="E3" s="7">
        <v>1.0</v>
      </c>
      <c r="F3" s="4">
        <v>0.0</v>
      </c>
      <c r="G3" s="7">
        <v>0.0</v>
      </c>
      <c r="H3" s="4">
        <v>2.0</v>
      </c>
      <c r="I3" s="7">
        <v>0.29</v>
      </c>
      <c r="J3" s="4">
        <v>3.0</v>
      </c>
      <c r="K3" s="7">
        <v>0.43</v>
      </c>
      <c r="L3" s="4">
        <v>3.0</v>
      </c>
      <c r="M3" s="7">
        <v>0.43</v>
      </c>
      <c r="N3" s="4">
        <v>28.0</v>
      </c>
      <c r="O3" s="4">
        <v>68.86</v>
      </c>
      <c r="P3" s="4">
        <v>68.14</v>
      </c>
      <c r="Q3" s="4">
        <v>68.86</v>
      </c>
      <c r="R3" s="4">
        <v>70.71</v>
      </c>
      <c r="S3" s="4">
        <v>68.5</v>
      </c>
      <c r="T3" s="4">
        <v>69.79</v>
      </c>
      <c r="U3" s="4">
        <v>69.14</v>
      </c>
      <c r="V3" s="8">
        <v>991395.0</v>
      </c>
    </row>
    <row r="4">
      <c r="A4" s="4" t="s">
        <v>51</v>
      </c>
      <c r="B4" s="4">
        <v>10100.0</v>
      </c>
      <c r="C4" s="4">
        <v>3.0</v>
      </c>
      <c r="D4" s="4">
        <v>3.0</v>
      </c>
      <c r="E4" s="7">
        <v>1.0</v>
      </c>
      <c r="F4" s="4">
        <v>0.0</v>
      </c>
      <c r="G4" s="7">
        <v>0.0</v>
      </c>
      <c r="H4" s="4">
        <v>0.0</v>
      </c>
      <c r="I4" s="7">
        <v>0.0</v>
      </c>
      <c r="J4" s="4">
        <v>0.0</v>
      </c>
      <c r="K4" s="7">
        <v>0.0</v>
      </c>
      <c r="L4" s="4">
        <v>2.0</v>
      </c>
      <c r="M4" s="7">
        <v>0.67</v>
      </c>
      <c r="N4" s="4">
        <v>12.0</v>
      </c>
      <c r="O4" s="4">
        <v>71.0</v>
      </c>
      <c r="P4" s="4">
        <v>68.0</v>
      </c>
      <c r="Q4" s="4">
        <v>68.0</v>
      </c>
      <c r="R4" s="4">
        <v>73.0</v>
      </c>
      <c r="S4" s="4">
        <v>69.5</v>
      </c>
      <c r="T4" s="4">
        <v>70.5</v>
      </c>
      <c r="U4" s="4">
        <v>70.0</v>
      </c>
      <c r="V4" s="8">
        <v>215144.0</v>
      </c>
    </row>
    <row r="5">
      <c r="A5" s="4" t="s">
        <v>60</v>
      </c>
      <c r="B5" s="4">
        <v>9800.0</v>
      </c>
      <c r="C5" s="4">
        <v>6.0</v>
      </c>
      <c r="D5" s="4">
        <v>6.0</v>
      </c>
      <c r="E5" s="7">
        <v>1.0</v>
      </c>
      <c r="F5" s="4">
        <v>2.0</v>
      </c>
      <c r="G5" s="7">
        <v>0.33</v>
      </c>
      <c r="H5" s="4">
        <v>3.0</v>
      </c>
      <c r="I5" s="7">
        <v>0.5</v>
      </c>
      <c r="J5" s="4">
        <v>3.0</v>
      </c>
      <c r="K5" s="7">
        <v>0.5</v>
      </c>
      <c r="L5" s="4">
        <v>3.0</v>
      </c>
      <c r="M5" s="7">
        <v>0.5</v>
      </c>
      <c r="N5" s="4">
        <v>24.0</v>
      </c>
      <c r="O5" s="4">
        <v>68.33</v>
      </c>
      <c r="P5" s="4">
        <v>70.33</v>
      </c>
      <c r="Q5" s="4">
        <v>66.83</v>
      </c>
      <c r="R5" s="4">
        <v>68.5</v>
      </c>
      <c r="S5" s="4">
        <v>69.33</v>
      </c>
      <c r="T5" s="4">
        <v>67.67</v>
      </c>
      <c r="U5" s="4">
        <v>68.5</v>
      </c>
      <c r="V5" s="8">
        <v>3384189.0</v>
      </c>
    </row>
    <row r="6">
      <c r="A6" s="4" t="s">
        <v>68</v>
      </c>
      <c r="B6" s="4">
        <v>9700.0</v>
      </c>
      <c r="C6" s="4">
        <v>7.0</v>
      </c>
      <c r="D6" s="4">
        <v>6.0</v>
      </c>
      <c r="E6" s="7">
        <v>0.86</v>
      </c>
      <c r="F6" s="4">
        <v>1.0</v>
      </c>
      <c r="G6" s="7">
        <v>0.14</v>
      </c>
      <c r="H6" s="4">
        <v>1.0</v>
      </c>
      <c r="I6" s="7">
        <v>0.14</v>
      </c>
      <c r="J6" s="4">
        <v>1.0</v>
      </c>
      <c r="K6" s="7">
        <v>0.14</v>
      </c>
      <c r="L6" s="4">
        <v>2.0</v>
      </c>
      <c r="M6" s="7">
        <v>0.29</v>
      </c>
      <c r="N6" s="4">
        <v>26.0</v>
      </c>
      <c r="O6" s="4">
        <v>69.0</v>
      </c>
      <c r="P6" s="4">
        <v>69.86</v>
      </c>
      <c r="Q6" s="4">
        <v>69.83</v>
      </c>
      <c r="R6" s="4">
        <v>72.33</v>
      </c>
      <c r="S6" s="4">
        <v>69.43</v>
      </c>
      <c r="T6" s="4">
        <v>71.08</v>
      </c>
      <c r="U6" s="4">
        <v>70.19</v>
      </c>
      <c r="V6" s="8">
        <v>1646991.0</v>
      </c>
    </row>
    <row r="7">
      <c r="A7" s="4" t="s">
        <v>52</v>
      </c>
      <c r="B7" s="4">
        <v>9500.0</v>
      </c>
      <c r="C7" s="4">
        <v>9.0</v>
      </c>
      <c r="D7" s="4">
        <v>9.0</v>
      </c>
      <c r="E7" s="7">
        <v>1.0</v>
      </c>
      <c r="F7" s="4">
        <v>0.0</v>
      </c>
      <c r="G7" s="7">
        <v>0.0</v>
      </c>
      <c r="H7" s="4">
        <v>2.0</v>
      </c>
      <c r="I7" s="7">
        <v>0.22</v>
      </c>
      <c r="J7" s="4">
        <v>3.0</v>
      </c>
      <c r="K7" s="7">
        <v>0.33</v>
      </c>
      <c r="L7" s="4">
        <v>7.0</v>
      </c>
      <c r="M7" s="7">
        <v>0.78</v>
      </c>
      <c r="N7" s="4">
        <v>36.0</v>
      </c>
      <c r="O7" s="4">
        <v>67.44</v>
      </c>
      <c r="P7" s="4">
        <v>68.33</v>
      </c>
      <c r="Q7" s="4">
        <v>69.78</v>
      </c>
      <c r="R7" s="4">
        <v>69.44</v>
      </c>
      <c r="S7" s="4">
        <v>67.89</v>
      </c>
      <c r="T7" s="4">
        <v>69.61</v>
      </c>
      <c r="U7" s="4">
        <v>68.75</v>
      </c>
      <c r="V7" s="8">
        <v>1788068.0</v>
      </c>
    </row>
    <row r="8">
      <c r="A8" s="4" t="s">
        <v>19</v>
      </c>
      <c r="B8" s="4">
        <v>9100.0</v>
      </c>
      <c r="C8" s="4">
        <v>3.0</v>
      </c>
      <c r="D8" s="4">
        <v>3.0</v>
      </c>
      <c r="E8" s="7">
        <v>1.0</v>
      </c>
      <c r="F8" s="4">
        <v>0.0</v>
      </c>
      <c r="G8" s="7">
        <v>0.0</v>
      </c>
      <c r="H8" s="4">
        <v>1.0</v>
      </c>
      <c r="I8" s="7">
        <v>0.33</v>
      </c>
      <c r="J8" s="4">
        <v>2.0</v>
      </c>
      <c r="K8" s="7">
        <v>0.67</v>
      </c>
      <c r="L8" s="4">
        <v>3.0</v>
      </c>
      <c r="M8" s="7">
        <v>1.0</v>
      </c>
      <c r="N8" s="4">
        <v>12.0</v>
      </c>
      <c r="O8" s="4">
        <v>70.0</v>
      </c>
      <c r="P8" s="4">
        <v>67.0</v>
      </c>
      <c r="Q8" s="4">
        <v>64.67</v>
      </c>
      <c r="R8" s="4">
        <v>71.0</v>
      </c>
      <c r="S8" s="4">
        <v>68.5</v>
      </c>
      <c r="T8" s="4">
        <v>67.83</v>
      </c>
      <c r="U8" s="4">
        <v>68.17</v>
      </c>
      <c r="V8" s="8">
        <v>1215100.0</v>
      </c>
    </row>
    <row r="9">
      <c r="A9" s="4" t="s">
        <v>88</v>
      </c>
      <c r="B9" s="4">
        <v>8900.0</v>
      </c>
      <c r="C9" s="4">
        <v>4.0</v>
      </c>
      <c r="D9" s="4">
        <v>2.0</v>
      </c>
      <c r="E9" s="7">
        <v>0.5</v>
      </c>
      <c r="F9" s="4">
        <v>0.0</v>
      </c>
      <c r="G9" s="7">
        <v>0.0</v>
      </c>
      <c r="H9" s="4">
        <v>1.0</v>
      </c>
      <c r="I9" s="7">
        <v>0.25</v>
      </c>
      <c r="J9" s="4">
        <v>1.0</v>
      </c>
      <c r="K9" s="7">
        <v>0.25</v>
      </c>
      <c r="L9" s="4">
        <v>2.0</v>
      </c>
      <c r="M9" s="7">
        <v>0.5</v>
      </c>
      <c r="N9" s="4">
        <v>12.0</v>
      </c>
      <c r="O9" s="4">
        <v>68.5</v>
      </c>
      <c r="P9" s="4">
        <v>69.75</v>
      </c>
      <c r="Q9" s="4">
        <v>68.5</v>
      </c>
      <c r="R9" s="4">
        <v>70.5</v>
      </c>
      <c r="S9" s="4">
        <v>69.13</v>
      </c>
      <c r="T9" s="4">
        <v>69.5</v>
      </c>
      <c r="U9" s="4">
        <v>69.25</v>
      </c>
      <c r="V9" s="8">
        <v>976500.0</v>
      </c>
    </row>
    <row r="10">
      <c r="A10" s="4" t="s">
        <v>93</v>
      </c>
      <c r="B10" s="4">
        <v>8800.0</v>
      </c>
      <c r="C10" s="4">
        <v>13.0</v>
      </c>
      <c r="D10" s="4">
        <v>11.0</v>
      </c>
      <c r="E10" s="7">
        <v>0.85</v>
      </c>
      <c r="F10" s="4">
        <v>0.0</v>
      </c>
      <c r="G10" s="7">
        <v>0.0</v>
      </c>
      <c r="H10" s="4">
        <v>1.0</v>
      </c>
      <c r="I10" s="7">
        <v>0.08</v>
      </c>
      <c r="J10" s="4">
        <v>2.0</v>
      </c>
      <c r="K10" s="7">
        <v>0.15</v>
      </c>
      <c r="L10" s="4">
        <v>6.0</v>
      </c>
      <c r="M10" s="7">
        <v>0.46</v>
      </c>
      <c r="N10" s="4">
        <v>48.0</v>
      </c>
      <c r="O10" s="4">
        <v>68.85</v>
      </c>
      <c r="P10" s="4">
        <v>69.54</v>
      </c>
      <c r="Q10" s="4">
        <v>69.73</v>
      </c>
      <c r="R10" s="4">
        <v>69.82</v>
      </c>
      <c r="S10" s="4">
        <v>69.19</v>
      </c>
      <c r="T10" s="4">
        <v>69.77</v>
      </c>
      <c r="U10" s="4">
        <v>69.46</v>
      </c>
      <c r="V10" s="8">
        <v>1119643.0</v>
      </c>
    </row>
    <row r="11">
      <c r="A11" s="4" t="s">
        <v>102</v>
      </c>
      <c r="B11" s="4">
        <v>8600.0</v>
      </c>
      <c r="C11" s="4">
        <v>5.0</v>
      </c>
      <c r="D11" s="4">
        <v>4.0</v>
      </c>
      <c r="E11" s="7">
        <v>0.8</v>
      </c>
      <c r="F11" s="4">
        <v>0.0</v>
      </c>
      <c r="G11" s="7">
        <v>0.0</v>
      </c>
      <c r="H11" s="4">
        <v>0.0</v>
      </c>
      <c r="I11" s="7">
        <v>0.0</v>
      </c>
      <c r="J11" s="4">
        <v>1.0</v>
      </c>
      <c r="K11" s="7">
        <v>0.2</v>
      </c>
      <c r="L11" s="4">
        <v>3.0</v>
      </c>
      <c r="M11" s="7">
        <v>0.6</v>
      </c>
      <c r="N11" s="4">
        <v>18.0</v>
      </c>
      <c r="O11" s="4">
        <v>68.6</v>
      </c>
      <c r="P11" s="4">
        <v>69.0</v>
      </c>
      <c r="Q11" s="4">
        <v>68.5</v>
      </c>
      <c r="R11" s="4">
        <v>72.75</v>
      </c>
      <c r="S11" s="4">
        <v>68.8</v>
      </c>
      <c r="T11" s="4">
        <v>70.63</v>
      </c>
      <c r="U11" s="4">
        <v>69.61</v>
      </c>
      <c r="V11" s="8">
        <v>446917.0</v>
      </c>
    </row>
    <row r="12">
      <c r="A12" s="4" t="s">
        <v>105</v>
      </c>
      <c r="B12" s="4">
        <v>8500.0</v>
      </c>
      <c r="C12" s="4">
        <v>4.0</v>
      </c>
      <c r="D12" s="4">
        <v>4.0</v>
      </c>
      <c r="E12" s="7">
        <v>1.0</v>
      </c>
      <c r="F12" s="4">
        <v>0.0</v>
      </c>
      <c r="G12" s="7">
        <v>0.0</v>
      </c>
      <c r="H12" s="4">
        <v>2.0</v>
      </c>
      <c r="I12" s="7">
        <v>0.5</v>
      </c>
      <c r="J12" s="4">
        <v>2.0</v>
      </c>
      <c r="K12" s="7">
        <v>0.5</v>
      </c>
      <c r="L12" s="4">
        <v>2.0</v>
      </c>
      <c r="M12" s="7">
        <v>0.5</v>
      </c>
      <c r="N12" s="4">
        <v>15.0</v>
      </c>
      <c r="O12" s="4">
        <v>69.0</v>
      </c>
      <c r="P12" s="4">
        <v>68.5</v>
      </c>
      <c r="Q12" s="4">
        <v>73.0</v>
      </c>
      <c r="R12" s="4">
        <v>69.33</v>
      </c>
      <c r="S12" s="4">
        <v>68.75</v>
      </c>
      <c r="T12" s="4">
        <v>71.43</v>
      </c>
      <c r="U12" s="4">
        <v>70.0</v>
      </c>
      <c r="V12" s="8">
        <v>652395.0</v>
      </c>
    </row>
    <row r="13">
      <c r="A13" s="4" t="s">
        <v>44</v>
      </c>
      <c r="B13" s="4">
        <v>8400.0</v>
      </c>
      <c r="C13" s="4">
        <v>6.0</v>
      </c>
      <c r="D13" s="4">
        <v>6.0</v>
      </c>
      <c r="E13" s="7">
        <v>1.0</v>
      </c>
      <c r="F13" s="4">
        <v>0.0</v>
      </c>
      <c r="G13" s="7">
        <v>0.0</v>
      </c>
      <c r="H13" s="4">
        <v>2.0</v>
      </c>
      <c r="I13" s="7">
        <v>0.33</v>
      </c>
      <c r="J13" s="4">
        <v>2.0</v>
      </c>
      <c r="K13" s="7">
        <v>0.33</v>
      </c>
      <c r="L13" s="4">
        <v>4.0</v>
      </c>
      <c r="M13" s="7">
        <v>0.67</v>
      </c>
      <c r="N13" s="4">
        <v>24.0</v>
      </c>
      <c r="O13" s="4">
        <v>68.0</v>
      </c>
      <c r="P13" s="4">
        <v>67.17</v>
      </c>
      <c r="Q13" s="4">
        <v>69.17</v>
      </c>
      <c r="R13" s="4">
        <v>70.5</v>
      </c>
      <c r="S13" s="4">
        <v>67.58</v>
      </c>
      <c r="T13" s="4">
        <v>69.83</v>
      </c>
      <c r="U13" s="4">
        <v>68.71</v>
      </c>
      <c r="V13" s="8">
        <v>846450.0</v>
      </c>
    </row>
    <row r="14">
      <c r="A14" s="4" t="s">
        <v>115</v>
      </c>
      <c r="B14" s="4">
        <v>8300.0</v>
      </c>
      <c r="C14" s="4">
        <v>11.0</v>
      </c>
      <c r="D14" s="4">
        <v>7.0</v>
      </c>
      <c r="E14" s="7">
        <v>0.64</v>
      </c>
      <c r="F14" s="4">
        <v>1.0</v>
      </c>
      <c r="G14" s="7">
        <v>0.09</v>
      </c>
      <c r="H14" s="4">
        <v>2.0</v>
      </c>
      <c r="I14" s="7">
        <v>0.18</v>
      </c>
      <c r="J14" s="4">
        <v>2.0</v>
      </c>
      <c r="K14" s="7">
        <v>0.18</v>
      </c>
      <c r="L14" s="4">
        <v>2.0</v>
      </c>
      <c r="M14" s="7">
        <v>0.18</v>
      </c>
      <c r="N14" s="4">
        <v>36.0</v>
      </c>
      <c r="O14" s="4">
        <v>69.91</v>
      </c>
      <c r="P14" s="4">
        <v>69.73</v>
      </c>
      <c r="Q14" s="4">
        <v>69.43</v>
      </c>
      <c r="R14" s="4">
        <v>69.86</v>
      </c>
      <c r="S14" s="4">
        <v>69.82</v>
      </c>
      <c r="T14" s="4">
        <v>69.64</v>
      </c>
      <c r="U14" s="4">
        <v>69.75</v>
      </c>
      <c r="V14" s="8">
        <v>2154544.0</v>
      </c>
    </row>
    <row r="15">
      <c r="A15" s="4" t="s">
        <v>119</v>
      </c>
      <c r="B15" s="4">
        <v>8200.0</v>
      </c>
      <c r="C15" s="4">
        <v>8.0</v>
      </c>
      <c r="D15" s="4">
        <v>5.0</v>
      </c>
      <c r="E15" s="7">
        <v>0.63</v>
      </c>
      <c r="F15" s="4">
        <v>1.0</v>
      </c>
      <c r="G15" s="7">
        <v>0.13</v>
      </c>
      <c r="H15" s="4">
        <v>1.0</v>
      </c>
      <c r="I15" s="7">
        <v>0.13</v>
      </c>
      <c r="J15" s="4">
        <v>2.0</v>
      </c>
      <c r="K15" s="7">
        <v>0.25</v>
      </c>
      <c r="L15" s="4">
        <v>3.0</v>
      </c>
      <c r="M15" s="7">
        <v>0.38</v>
      </c>
      <c r="N15" s="4">
        <v>26.0</v>
      </c>
      <c r="O15" s="4">
        <v>71.0</v>
      </c>
      <c r="P15" s="4">
        <v>70.38</v>
      </c>
      <c r="Q15" s="4">
        <v>67.6</v>
      </c>
      <c r="R15" s="4">
        <v>69.8</v>
      </c>
      <c r="S15" s="4">
        <v>70.69</v>
      </c>
      <c r="T15" s="4">
        <v>68.7</v>
      </c>
      <c r="U15" s="4">
        <v>69.92</v>
      </c>
      <c r="V15" s="8">
        <v>1781584.0</v>
      </c>
    </row>
    <row r="16">
      <c r="A16" s="4" t="s">
        <v>123</v>
      </c>
      <c r="B16" s="4">
        <v>8100.0</v>
      </c>
      <c r="C16" s="4">
        <v>12.0</v>
      </c>
      <c r="D16" s="4">
        <v>8.0</v>
      </c>
      <c r="E16" s="7">
        <v>0.67</v>
      </c>
      <c r="F16" s="4">
        <v>0.0</v>
      </c>
      <c r="G16" s="7">
        <v>0.0</v>
      </c>
      <c r="H16" s="4">
        <v>2.0</v>
      </c>
      <c r="I16" s="7">
        <v>0.17</v>
      </c>
      <c r="J16" s="4">
        <v>2.0</v>
      </c>
      <c r="K16" s="7">
        <v>0.17</v>
      </c>
      <c r="L16" s="4">
        <v>3.0</v>
      </c>
      <c r="M16" s="7">
        <v>0.25</v>
      </c>
      <c r="N16" s="4">
        <v>40.0</v>
      </c>
      <c r="O16" s="4">
        <v>69.83</v>
      </c>
      <c r="P16" s="4">
        <v>70.0</v>
      </c>
      <c r="Q16" s="4">
        <v>70.75</v>
      </c>
      <c r="R16" s="4">
        <v>70.88</v>
      </c>
      <c r="S16" s="4">
        <v>69.92</v>
      </c>
      <c r="T16" s="4">
        <v>70.81</v>
      </c>
      <c r="U16" s="4">
        <v>70.28</v>
      </c>
      <c r="V16" s="8">
        <v>828652.0</v>
      </c>
    </row>
    <row r="17">
      <c r="A17" s="4" t="s">
        <v>89</v>
      </c>
      <c r="B17" s="4">
        <v>8000.0</v>
      </c>
      <c r="C17" s="4">
        <v>5.0</v>
      </c>
      <c r="D17" s="4">
        <v>5.0</v>
      </c>
      <c r="E17" s="7">
        <v>1.0</v>
      </c>
      <c r="F17" s="4">
        <v>0.0</v>
      </c>
      <c r="G17" s="7">
        <v>0.0</v>
      </c>
      <c r="H17" s="4">
        <v>0.0</v>
      </c>
      <c r="I17" s="7">
        <v>0.0</v>
      </c>
      <c r="J17" s="4">
        <v>0.0</v>
      </c>
      <c r="K17" s="7">
        <v>0.0</v>
      </c>
      <c r="L17" s="4">
        <v>3.0</v>
      </c>
      <c r="M17" s="7">
        <v>0.6</v>
      </c>
      <c r="N17" s="4">
        <v>20.0</v>
      </c>
      <c r="O17" s="4">
        <v>69.8</v>
      </c>
      <c r="P17" s="4">
        <v>68.4</v>
      </c>
      <c r="Q17" s="4">
        <v>69.6</v>
      </c>
      <c r="R17" s="4">
        <v>69.6</v>
      </c>
      <c r="S17" s="4">
        <v>69.1</v>
      </c>
      <c r="T17" s="4">
        <v>69.6</v>
      </c>
      <c r="U17" s="4">
        <v>69.35</v>
      </c>
      <c r="V17" s="8">
        <v>411083.0</v>
      </c>
    </row>
    <row r="18">
      <c r="A18" s="4" t="s">
        <v>67</v>
      </c>
      <c r="B18" s="4">
        <v>7900.0</v>
      </c>
      <c r="C18" s="4">
        <v>11.0</v>
      </c>
      <c r="D18" s="4">
        <v>11.0</v>
      </c>
      <c r="E18" s="7">
        <v>1.0</v>
      </c>
      <c r="F18" s="4">
        <v>1.0</v>
      </c>
      <c r="G18" s="7">
        <v>0.09</v>
      </c>
      <c r="H18" s="4">
        <v>4.0</v>
      </c>
      <c r="I18" s="7">
        <v>0.36</v>
      </c>
      <c r="J18" s="4">
        <v>6.0</v>
      </c>
      <c r="K18" s="7">
        <v>0.55</v>
      </c>
      <c r="L18" s="4">
        <v>8.0</v>
      </c>
      <c r="M18" s="7">
        <v>0.73</v>
      </c>
      <c r="N18" s="4">
        <v>43.0</v>
      </c>
      <c r="O18" s="4">
        <v>69.45</v>
      </c>
      <c r="P18" s="4">
        <v>68.0</v>
      </c>
      <c r="Q18" s="4">
        <v>68.82</v>
      </c>
      <c r="R18" s="4">
        <v>68.5</v>
      </c>
      <c r="S18" s="4">
        <v>68.73</v>
      </c>
      <c r="T18" s="4">
        <v>68.67</v>
      </c>
      <c r="U18" s="4">
        <v>68.7</v>
      </c>
      <c r="V18" s="8">
        <v>2771184.0</v>
      </c>
    </row>
    <row r="19">
      <c r="A19" s="4" t="s">
        <v>94</v>
      </c>
      <c r="B19" s="4">
        <v>7800.0</v>
      </c>
      <c r="C19" s="4">
        <v>8.0</v>
      </c>
      <c r="D19" s="4">
        <v>8.0</v>
      </c>
      <c r="E19" s="7">
        <v>1.0</v>
      </c>
      <c r="F19" s="4">
        <v>0.0</v>
      </c>
      <c r="G19" s="7">
        <v>0.0</v>
      </c>
      <c r="H19" s="4">
        <v>1.0</v>
      </c>
      <c r="I19" s="7">
        <v>0.13</v>
      </c>
      <c r="J19" s="4">
        <v>2.0</v>
      </c>
      <c r="K19" s="7">
        <v>0.25</v>
      </c>
      <c r="L19" s="4">
        <v>4.0</v>
      </c>
      <c r="M19" s="7">
        <v>0.5</v>
      </c>
      <c r="N19" s="4">
        <v>32.0</v>
      </c>
      <c r="O19" s="4">
        <v>68.0</v>
      </c>
      <c r="P19" s="4">
        <v>68.5</v>
      </c>
      <c r="Q19" s="4">
        <v>70.5</v>
      </c>
      <c r="R19" s="4">
        <v>70.25</v>
      </c>
      <c r="S19" s="4">
        <v>68.25</v>
      </c>
      <c r="T19" s="4">
        <v>70.38</v>
      </c>
      <c r="U19" s="4">
        <v>69.31</v>
      </c>
      <c r="V19" s="8">
        <v>1212001.0</v>
      </c>
    </row>
    <row r="20">
      <c r="A20" s="4" t="s">
        <v>151</v>
      </c>
      <c r="B20" s="4">
        <v>7700.0</v>
      </c>
      <c r="C20" s="4">
        <v>11.0</v>
      </c>
      <c r="D20" s="4">
        <v>9.0</v>
      </c>
      <c r="E20" s="7">
        <v>0.82</v>
      </c>
      <c r="F20" s="4">
        <v>0.0</v>
      </c>
      <c r="G20" s="7">
        <v>0.0</v>
      </c>
      <c r="H20" s="4">
        <v>0.0</v>
      </c>
      <c r="I20" s="7">
        <v>0.0</v>
      </c>
      <c r="J20" s="4">
        <v>3.0</v>
      </c>
      <c r="K20" s="7">
        <v>0.27</v>
      </c>
      <c r="L20" s="4">
        <v>4.0</v>
      </c>
      <c r="M20" s="7">
        <v>0.36</v>
      </c>
      <c r="N20" s="4">
        <v>39.0</v>
      </c>
      <c r="O20" s="4">
        <v>68.27</v>
      </c>
      <c r="P20" s="4">
        <v>70.73</v>
      </c>
      <c r="Q20" s="4">
        <v>71.22</v>
      </c>
      <c r="R20" s="4">
        <v>72.63</v>
      </c>
      <c r="S20" s="4">
        <v>69.5</v>
      </c>
      <c r="T20" s="4">
        <v>71.88</v>
      </c>
      <c r="U20" s="4">
        <v>70.54</v>
      </c>
      <c r="V20" s="8">
        <v>797438.0</v>
      </c>
    </row>
    <row r="21">
      <c r="A21" s="4" t="s">
        <v>154</v>
      </c>
      <c r="B21" s="4">
        <v>7700.0</v>
      </c>
      <c r="C21" s="4">
        <v>11.0</v>
      </c>
      <c r="D21" s="4">
        <v>6.0</v>
      </c>
      <c r="E21" s="7">
        <v>0.55</v>
      </c>
      <c r="F21" s="4">
        <v>0.0</v>
      </c>
      <c r="G21" s="7">
        <v>0.0</v>
      </c>
      <c r="H21" s="4">
        <v>0.0</v>
      </c>
      <c r="I21" s="7">
        <v>0.0</v>
      </c>
      <c r="J21" s="4">
        <v>0.0</v>
      </c>
      <c r="K21" s="7">
        <v>0.0</v>
      </c>
      <c r="L21" s="4">
        <v>1.0</v>
      </c>
      <c r="M21" s="7">
        <v>0.09</v>
      </c>
      <c r="N21" s="4">
        <v>32.0</v>
      </c>
      <c r="O21" s="4">
        <v>72.0</v>
      </c>
      <c r="P21" s="4">
        <v>70.22</v>
      </c>
      <c r="Q21" s="4">
        <v>70.5</v>
      </c>
      <c r="R21" s="4">
        <v>69.67</v>
      </c>
      <c r="S21" s="4">
        <v>71.2</v>
      </c>
      <c r="T21" s="4">
        <v>70.08</v>
      </c>
      <c r="U21" s="4">
        <v>70.78</v>
      </c>
      <c r="V21" s="8">
        <v>265357.0</v>
      </c>
    </row>
    <row r="22">
      <c r="A22" s="4" t="s">
        <v>160</v>
      </c>
      <c r="B22" s="4">
        <v>7600.0</v>
      </c>
      <c r="C22" s="4">
        <v>4.0</v>
      </c>
      <c r="D22" s="4">
        <v>2.0</v>
      </c>
      <c r="E22" s="7">
        <v>0.5</v>
      </c>
      <c r="F22" s="4">
        <v>0.0</v>
      </c>
      <c r="G22" s="7">
        <v>0.0</v>
      </c>
      <c r="H22" s="4">
        <v>1.0</v>
      </c>
      <c r="I22" s="7">
        <v>0.25</v>
      </c>
      <c r="J22" s="4">
        <v>1.0</v>
      </c>
      <c r="K22" s="7">
        <v>0.25</v>
      </c>
      <c r="L22" s="4">
        <v>1.0</v>
      </c>
      <c r="M22" s="7">
        <v>0.25</v>
      </c>
      <c r="N22" s="4">
        <v>12.0</v>
      </c>
      <c r="O22" s="4">
        <v>71.0</v>
      </c>
      <c r="P22" s="4">
        <v>70.0</v>
      </c>
      <c r="Q22" s="4">
        <v>65.5</v>
      </c>
      <c r="R22" s="4">
        <v>71.5</v>
      </c>
      <c r="S22" s="4">
        <v>70.5</v>
      </c>
      <c r="T22" s="4">
        <v>68.5</v>
      </c>
      <c r="U22" s="4">
        <v>69.83</v>
      </c>
      <c r="V22" s="8">
        <v>614453.0</v>
      </c>
    </row>
    <row r="23">
      <c r="A23" s="4" t="s">
        <v>166</v>
      </c>
      <c r="B23" s="4">
        <v>7600.0</v>
      </c>
      <c r="C23" s="4">
        <v>3.0</v>
      </c>
      <c r="D23" s="4">
        <v>2.0</v>
      </c>
      <c r="E23" s="7">
        <v>0.67</v>
      </c>
      <c r="F23" s="4">
        <v>0.0</v>
      </c>
      <c r="G23" s="7">
        <v>0.0</v>
      </c>
      <c r="H23" s="4">
        <v>1.0</v>
      </c>
      <c r="I23" s="7">
        <v>0.33</v>
      </c>
      <c r="J23" s="4">
        <v>1.0</v>
      </c>
      <c r="K23" s="7">
        <v>0.33</v>
      </c>
      <c r="L23" s="4">
        <v>1.0</v>
      </c>
      <c r="M23" s="7">
        <v>0.33</v>
      </c>
      <c r="N23" s="4">
        <v>10.0</v>
      </c>
      <c r="O23" s="4">
        <v>70.0</v>
      </c>
      <c r="P23" s="4">
        <v>69.0</v>
      </c>
      <c r="Q23" s="4">
        <v>68.5</v>
      </c>
      <c r="R23" s="4">
        <v>70.5</v>
      </c>
      <c r="S23" s="4">
        <v>69.5</v>
      </c>
      <c r="T23" s="4">
        <v>69.5</v>
      </c>
      <c r="U23" s="4">
        <v>69.5</v>
      </c>
      <c r="V23" s="8">
        <v>878770.0</v>
      </c>
    </row>
    <row r="24">
      <c r="A24" s="4" t="s">
        <v>121</v>
      </c>
      <c r="B24" s="4">
        <v>7600.0</v>
      </c>
      <c r="C24" s="4">
        <v>5.0</v>
      </c>
      <c r="D24" s="4">
        <v>4.0</v>
      </c>
      <c r="E24" s="7">
        <v>0.8</v>
      </c>
      <c r="F24" s="4">
        <v>0.0</v>
      </c>
      <c r="G24" s="7">
        <v>0.0</v>
      </c>
      <c r="H24" s="4">
        <v>0.0</v>
      </c>
      <c r="I24" s="7">
        <v>0.0</v>
      </c>
      <c r="J24" s="4">
        <v>0.0</v>
      </c>
      <c r="K24" s="7">
        <v>0.0</v>
      </c>
      <c r="L24" s="4">
        <v>4.0</v>
      </c>
      <c r="M24" s="7">
        <v>0.8</v>
      </c>
      <c r="N24" s="4">
        <v>18.0</v>
      </c>
      <c r="O24" s="4">
        <v>68.8</v>
      </c>
      <c r="P24" s="4">
        <v>70.2</v>
      </c>
      <c r="Q24" s="4">
        <v>68.25</v>
      </c>
      <c r="R24" s="4">
        <v>69.75</v>
      </c>
      <c r="S24" s="4">
        <v>69.5</v>
      </c>
      <c r="T24" s="4">
        <v>69.0</v>
      </c>
      <c r="U24" s="4">
        <v>69.28</v>
      </c>
      <c r="V24" s="8">
        <v>447622.0</v>
      </c>
    </row>
    <row r="25">
      <c r="A25" s="4" t="s">
        <v>167</v>
      </c>
      <c r="B25" s="4">
        <v>7500.0</v>
      </c>
      <c r="C25" s="4">
        <v>10.0</v>
      </c>
      <c r="D25" s="4">
        <v>9.0</v>
      </c>
      <c r="E25" s="7">
        <v>0.9</v>
      </c>
      <c r="F25" s="4">
        <v>1.0</v>
      </c>
      <c r="G25" s="7">
        <v>0.1</v>
      </c>
      <c r="H25" s="4">
        <v>2.0</v>
      </c>
      <c r="I25" s="7">
        <v>0.2</v>
      </c>
      <c r="J25" s="4">
        <v>3.0</v>
      </c>
      <c r="K25" s="7">
        <v>0.3</v>
      </c>
      <c r="L25" s="4">
        <v>4.0</v>
      </c>
      <c r="M25" s="7">
        <v>0.4</v>
      </c>
      <c r="N25" s="4">
        <v>37.0</v>
      </c>
      <c r="O25" s="4">
        <v>69.9</v>
      </c>
      <c r="P25" s="4">
        <v>69.3</v>
      </c>
      <c r="Q25" s="4">
        <v>69.22</v>
      </c>
      <c r="R25" s="4">
        <v>69.38</v>
      </c>
      <c r="S25" s="4">
        <v>69.6</v>
      </c>
      <c r="T25" s="4">
        <v>69.29</v>
      </c>
      <c r="U25" s="4">
        <v>69.46</v>
      </c>
      <c r="V25" s="8">
        <v>1983685.0</v>
      </c>
    </row>
    <row r="26">
      <c r="A26" s="4" t="s">
        <v>184</v>
      </c>
      <c r="B26" s="4">
        <v>7500.0</v>
      </c>
      <c r="C26" s="4">
        <v>8.0</v>
      </c>
      <c r="D26" s="4">
        <v>7.0</v>
      </c>
      <c r="E26" s="7">
        <v>0.88</v>
      </c>
      <c r="F26" s="4">
        <v>0.0</v>
      </c>
      <c r="G26" s="7">
        <v>0.0</v>
      </c>
      <c r="H26" s="4">
        <v>0.0</v>
      </c>
      <c r="I26" s="7">
        <v>0.0</v>
      </c>
      <c r="J26" s="4">
        <v>0.0</v>
      </c>
      <c r="K26" s="7">
        <v>0.0</v>
      </c>
      <c r="L26" s="4">
        <v>3.0</v>
      </c>
      <c r="M26" s="7">
        <v>0.38</v>
      </c>
      <c r="N26" s="4">
        <v>30.0</v>
      </c>
      <c r="O26" s="4">
        <v>69.38</v>
      </c>
      <c r="P26" s="4">
        <v>70.38</v>
      </c>
      <c r="Q26" s="4">
        <v>69.57</v>
      </c>
      <c r="R26" s="4">
        <v>71.43</v>
      </c>
      <c r="S26" s="4">
        <v>69.88</v>
      </c>
      <c r="T26" s="4">
        <v>70.5</v>
      </c>
      <c r="U26" s="4">
        <v>70.17</v>
      </c>
      <c r="V26" s="8">
        <v>411563.0</v>
      </c>
    </row>
    <row r="27">
      <c r="A27" s="4" t="s">
        <v>188</v>
      </c>
      <c r="B27" s="4">
        <v>7500.0</v>
      </c>
      <c r="C27" s="4">
        <v>11.0</v>
      </c>
      <c r="D27" s="4">
        <v>8.0</v>
      </c>
      <c r="E27" s="7">
        <v>0.73</v>
      </c>
      <c r="F27" s="4">
        <v>0.0</v>
      </c>
      <c r="G27" s="7">
        <v>0.0</v>
      </c>
      <c r="H27" s="4">
        <v>0.0</v>
      </c>
      <c r="I27" s="7">
        <v>0.0</v>
      </c>
      <c r="J27" s="4">
        <v>0.0</v>
      </c>
      <c r="K27" s="7">
        <v>0.0</v>
      </c>
      <c r="L27" s="4">
        <v>2.0</v>
      </c>
      <c r="M27" s="7">
        <v>0.18</v>
      </c>
      <c r="N27" s="4">
        <v>38.0</v>
      </c>
      <c r="O27" s="4">
        <v>71.45</v>
      </c>
      <c r="P27" s="4">
        <v>69.45</v>
      </c>
      <c r="Q27" s="4">
        <v>70.63</v>
      </c>
      <c r="R27" s="4">
        <v>69.63</v>
      </c>
      <c r="S27" s="4">
        <v>70.45</v>
      </c>
      <c r="T27" s="4">
        <v>70.13</v>
      </c>
      <c r="U27" s="4">
        <v>70.32</v>
      </c>
      <c r="V27" s="8">
        <v>456619.0</v>
      </c>
    </row>
    <row r="28">
      <c r="A28" s="4" t="s">
        <v>179</v>
      </c>
      <c r="B28" s="4">
        <v>7500.0</v>
      </c>
      <c r="C28" s="4">
        <v>5.0</v>
      </c>
      <c r="D28" s="4">
        <v>5.0</v>
      </c>
      <c r="E28" s="7">
        <v>1.0</v>
      </c>
      <c r="F28" s="4">
        <v>0.0</v>
      </c>
      <c r="G28" s="7">
        <v>0.0</v>
      </c>
      <c r="H28" s="4">
        <v>0.0</v>
      </c>
      <c r="I28" s="7">
        <v>0.0</v>
      </c>
      <c r="J28" s="4">
        <v>0.0</v>
      </c>
      <c r="K28" s="7">
        <v>0.0</v>
      </c>
      <c r="L28" s="4">
        <v>2.0</v>
      </c>
      <c r="M28" s="7">
        <v>0.4</v>
      </c>
      <c r="N28" s="4">
        <v>20.0</v>
      </c>
      <c r="O28" s="4">
        <v>68.6</v>
      </c>
      <c r="P28" s="4">
        <v>67.4</v>
      </c>
      <c r="Q28" s="4">
        <v>72.8</v>
      </c>
      <c r="R28" s="4">
        <v>71.6</v>
      </c>
      <c r="S28" s="4">
        <v>68.0</v>
      </c>
      <c r="T28" s="4">
        <v>72.2</v>
      </c>
      <c r="U28" s="4">
        <v>70.1</v>
      </c>
      <c r="V28" s="8">
        <v>230520.0</v>
      </c>
    </row>
    <row r="29">
      <c r="A29" s="4" t="s">
        <v>204</v>
      </c>
      <c r="B29" s="4">
        <v>7400.0</v>
      </c>
      <c r="C29" s="4">
        <v>4.0</v>
      </c>
      <c r="D29" s="4">
        <v>3.0</v>
      </c>
      <c r="E29" s="7">
        <v>0.75</v>
      </c>
      <c r="F29" s="4">
        <v>0.0</v>
      </c>
      <c r="G29" s="7">
        <v>0.0</v>
      </c>
      <c r="H29" s="4">
        <v>0.0</v>
      </c>
      <c r="I29" s="7">
        <v>0.0</v>
      </c>
      <c r="J29" s="4">
        <v>1.0</v>
      </c>
      <c r="K29" s="7">
        <v>0.25</v>
      </c>
      <c r="L29" s="4">
        <v>2.0</v>
      </c>
      <c r="M29" s="7">
        <v>0.5</v>
      </c>
      <c r="N29" s="4">
        <v>14.0</v>
      </c>
      <c r="O29" s="4">
        <v>71.0</v>
      </c>
      <c r="P29" s="4">
        <v>71.5</v>
      </c>
      <c r="Q29" s="4">
        <v>70.33</v>
      </c>
      <c r="R29" s="4">
        <v>68.0</v>
      </c>
      <c r="S29" s="4">
        <v>71.25</v>
      </c>
      <c r="T29" s="4">
        <v>69.17</v>
      </c>
      <c r="U29" s="4">
        <v>70.36</v>
      </c>
      <c r="V29" s="8">
        <v>340169.0</v>
      </c>
    </row>
    <row r="30">
      <c r="A30" s="4" t="s">
        <v>211</v>
      </c>
      <c r="B30" s="4">
        <v>7400.0</v>
      </c>
      <c r="C30" s="4">
        <v>5.0</v>
      </c>
      <c r="D30" s="4">
        <v>4.0</v>
      </c>
      <c r="E30" s="7">
        <v>0.8</v>
      </c>
      <c r="F30" s="4">
        <v>0.0</v>
      </c>
      <c r="G30" s="7">
        <v>0.0</v>
      </c>
      <c r="H30" s="4">
        <v>0.0</v>
      </c>
      <c r="I30" s="7">
        <v>0.0</v>
      </c>
      <c r="J30" s="4">
        <v>0.0</v>
      </c>
      <c r="K30" s="7">
        <v>0.0</v>
      </c>
      <c r="L30" s="4">
        <v>2.0</v>
      </c>
      <c r="M30" s="7">
        <v>0.4</v>
      </c>
      <c r="N30" s="4">
        <v>18.0</v>
      </c>
      <c r="O30" s="4">
        <v>70.8</v>
      </c>
      <c r="P30" s="4">
        <v>69.4</v>
      </c>
      <c r="Q30" s="4">
        <v>71.5</v>
      </c>
      <c r="R30" s="4">
        <v>72.0</v>
      </c>
      <c r="S30" s="4">
        <v>70.1</v>
      </c>
      <c r="T30" s="4">
        <v>71.75</v>
      </c>
      <c r="U30" s="4">
        <v>70.83</v>
      </c>
      <c r="V30" s="8">
        <v>234757.0</v>
      </c>
    </row>
    <row r="31">
      <c r="A31" s="4" t="s">
        <v>216</v>
      </c>
      <c r="B31" s="4">
        <v>7300.0</v>
      </c>
      <c r="C31" s="4">
        <v>3.0</v>
      </c>
      <c r="D31" s="4">
        <v>2.0</v>
      </c>
      <c r="E31" s="7">
        <v>0.67</v>
      </c>
      <c r="F31" s="4">
        <v>0.0</v>
      </c>
      <c r="G31" s="7">
        <v>0.0</v>
      </c>
      <c r="H31" s="4">
        <v>1.0</v>
      </c>
      <c r="I31" s="7">
        <v>0.33</v>
      </c>
      <c r="J31" s="4">
        <v>1.0</v>
      </c>
      <c r="K31" s="7">
        <v>0.33</v>
      </c>
      <c r="L31" s="4">
        <v>1.0</v>
      </c>
      <c r="M31" s="7">
        <v>0.33</v>
      </c>
      <c r="N31" s="4">
        <v>10.0</v>
      </c>
      <c r="O31" s="4">
        <v>70.0</v>
      </c>
      <c r="P31" s="4">
        <v>72.33</v>
      </c>
      <c r="Q31" s="4">
        <v>64.5</v>
      </c>
      <c r="R31" s="4">
        <v>70.0</v>
      </c>
      <c r="S31" s="4">
        <v>71.17</v>
      </c>
      <c r="T31" s="4">
        <v>67.25</v>
      </c>
      <c r="U31" s="4">
        <v>69.6</v>
      </c>
      <c r="V31" s="8">
        <v>563017.0</v>
      </c>
    </row>
    <row r="32">
      <c r="A32" s="4" t="s">
        <v>225</v>
      </c>
      <c r="B32" s="4">
        <v>7300.0</v>
      </c>
      <c r="C32" s="4">
        <v>4.0</v>
      </c>
      <c r="D32" s="4">
        <v>3.0</v>
      </c>
      <c r="E32" s="7">
        <v>0.75</v>
      </c>
      <c r="F32" s="4">
        <v>0.0</v>
      </c>
      <c r="G32" s="7">
        <v>0.0</v>
      </c>
      <c r="H32" s="4">
        <v>0.0</v>
      </c>
      <c r="I32" s="7">
        <v>0.0</v>
      </c>
      <c r="J32" s="4">
        <v>0.0</v>
      </c>
      <c r="K32" s="7">
        <v>0.0</v>
      </c>
      <c r="L32" s="4">
        <v>0.0</v>
      </c>
      <c r="M32" s="7">
        <v>0.0</v>
      </c>
      <c r="N32" s="4">
        <v>13.0</v>
      </c>
      <c r="O32" s="4">
        <v>72.0</v>
      </c>
      <c r="P32" s="4">
        <v>71.25</v>
      </c>
      <c r="Q32" s="4">
        <v>72.0</v>
      </c>
      <c r="R32" s="4">
        <v>73.0</v>
      </c>
      <c r="S32" s="4">
        <v>71.63</v>
      </c>
      <c r="T32" s="4">
        <v>72.4</v>
      </c>
      <c r="U32" s="4">
        <v>71.92</v>
      </c>
      <c r="V32" s="8">
        <v>74411.0</v>
      </c>
    </row>
    <row r="33">
      <c r="A33" s="4" t="s">
        <v>228</v>
      </c>
      <c r="B33" s="4">
        <v>7200.0</v>
      </c>
      <c r="C33" s="4">
        <v>8.0</v>
      </c>
      <c r="D33" s="4">
        <v>7.0</v>
      </c>
      <c r="E33" s="7">
        <v>0.88</v>
      </c>
      <c r="F33" s="4">
        <v>0.0</v>
      </c>
      <c r="G33" s="7">
        <v>0.0</v>
      </c>
      <c r="H33" s="4">
        <v>0.0</v>
      </c>
      <c r="I33" s="7">
        <v>0.0</v>
      </c>
      <c r="J33" s="4">
        <v>0.0</v>
      </c>
      <c r="K33" s="7">
        <v>0.0</v>
      </c>
      <c r="L33" s="4">
        <v>0.0</v>
      </c>
      <c r="M33" s="7">
        <v>0.0</v>
      </c>
      <c r="N33" s="4">
        <v>30.0</v>
      </c>
      <c r="O33" s="4">
        <v>70.0</v>
      </c>
      <c r="P33" s="4">
        <v>69.38</v>
      </c>
      <c r="Q33" s="4">
        <v>70.29</v>
      </c>
      <c r="R33" s="4">
        <v>72.43</v>
      </c>
      <c r="S33" s="4">
        <v>69.69</v>
      </c>
      <c r="T33" s="4">
        <v>71.36</v>
      </c>
      <c r="U33" s="4">
        <v>70.47</v>
      </c>
      <c r="V33" s="8">
        <v>204741.0</v>
      </c>
    </row>
    <row r="34">
      <c r="A34" s="4" t="s">
        <v>183</v>
      </c>
      <c r="B34" s="4">
        <v>7200.0</v>
      </c>
      <c r="C34" s="4">
        <v>3.0</v>
      </c>
      <c r="D34" s="4">
        <v>3.0</v>
      </c>
      <c r="E34" s="7">
        <v>1.0</v>
      </c>
      <c r="F34" s="4">
        <v>0.0</v>
      </c>
      <c r="G34" s="7">
        <v>0.0</v>
      </c>
      <c r="H34" s="4">
        <v>0.0</v>
      </c>
      <c r="I34" s="7">
        <v>0.0</v>
      </c>
      <c r="J34" s="4">
        <v>0.0</v>
      </c>
      <c r="K34" s="7">
        <v>0.0</v>
      </c>
      <c r="L34" s="4">
        <v>0.0</v>
      </c>
      <c r="M34" s="7">
        <v>0.0</v>
      </c>
      <c r="N34" s="4">
        <v>12.0</v>
      </c>
      <c r="O34" s="4">
        <v>70.0</v>
      </c>
      <c r="P34" s="4">
        <v>69.0</v>
      </c>
      <c r="Q34" s="4">
        <v>69.33</v>
      </c>
      <c r="R34" s="4">
        <v>71.0</v>
      </c>
      <c r="S34" s="4">
        <v>69.5</v>
      </c>
      <c r="T34" s="4">
        <v>70.17</v>
      </c>
      <c r="U34" s="4">
        <v>69.83</v>
      </c>
      <c r="V34" s="8">
        <v>86600.0</v>
      </c>
    </row>
    <row r="35">
      <c r="A35" s="4" t="s">
        <v>40</v>
      </c>
      <c r="B35" s="4">
        <v>7100.0</v>
      </c>
      <c r="C35" s="4">
        <v>3.0</v>
      </c>
      <c r="D35" s="4">
        <v>3.0</v>
      </c>
      <c r="E35" s="7">
        <v>1.0</v>
      </c>
      <c r="F35" s="4">
        <v>0.0</v>
      </c>
      <c r="G35" s="7">
        <v>0.0</v>
      </c>
      <c r="H35" s="4">
        <v>0.0</v>
      </c>
      <c r="I35" s="7">
        <v>0.0</v>
      </c>
      <c r="J35" s="4">
        <v>0.0</v>
      </c>
      <c r="K35" s="7">
        <v>0.0</v>
      </c>
      <c r="L35" s="4">
        <v>2.0</v>
      </c>
      <c r="M35" s="7">
        <v>0.67</v>
      </c>
      <c r="N35" s="4">
        <v>12.0</v>
      </c>
      <c r="O35" s="4">
        <v>70.0</v>
      </c>
      <c r="P35" s="4">
        <v>67.33</v>
      </c>
      <c r="Q35" s="4">
        <v>69.33</v>
      </c>
      <c r="R35" s="4">
        <v>70.67</v>
      </c>
      <c r="S35" s="4">
        <v>68.67</v>
      </c>
      <c r="T35" s="4">
        <v>70.0</v>
      </c>
      <c r="U35" s="4">
        <v>69.33</v>
      </c>
      <c r="V35" s="8">
        <v>331950.0</v>
      </c>
    </row>
    <row r="36">
      <c r="A36" s="4" t="s">
        <v>240</v>
      </c>
      <c r="B36" s="4">
        <v>7100.0</v>
      </c>
      <c r="C36" s="4">
        <v>3.0</v>
      </c>
      <c r="D36" s="4">
        <v>2.0</v>
      </c>
      <c r="E36" s="7">
        <v>0.67</v>
      </c>
      <c r="F36" s="4">
        <v>0.0</v>
      </c>
      <c r="G36" s="7">
        <v>0.0</v>
      </c>
      <c r="H36" s="4">
        <v>0.0</v>
      </c>
      <c r="I36" s="7">
        <v>0.0</v>
      </c>
      <c r="J36" s="4">
        <v>0.0</v>
      </c>
      <c r="K36" s="7">
        <v>0.0</v>
      </c>
      <c r="L36" s="4">
        <v>0.0</v>
      </c>
      <c r="M36" s="7">
        <v>0.0</v>
      </c>
      <c r="N36" s="4">
        <v>10.0</v>
      </c>
      <c r="O36" s="4">
        <v>71.33</v>
      </c>
      <c r="P36" s="4">
        <v>68.0</v>
      </c>
      <c r="Q36" s="4">
        <v>71.0</v>
      </c>
      <c r="R36" s="4">
        <v>72.5</v>
      </c>
      <c r="S36" s="4">
        <v>69.67</v>
      </c>
      <c r="T36" s="4">
        <v>71.75</v>
      </c>
      <c r="U36" s="4">
        <v>70.5</v>
      </c>
      <c r="V36" s="8">
        <v>80538.0</v>
      </c>
    </row>
    <row r="37">
      <c r="A37" s="4" t="s">
        <v>140</v>
      </c>
      <c r="B37" s="4">
        <v>7000.0</v>
      </c>
      <c r="C37" s="4">
        <v>10.0</v>
      </c>
      <c r="D37" s="4">
        <v>10.0</v>
      </c>
      <c r="E37" s="7">
        <v>1.0</v>
      </c>
      <c r="F37" s="4">
        <v>0.0</v>
      </c>
      <c r="G37" s="7">
        <v>0.0</v>
      </c>
      <c r="H37" s="4">
        <v>1.0</v>
      </c>
      <c r="I37" s="7">
        <v>0.1</v>
      </c>
      <c r="J37" s="4">
        <v>2.0</v>
      </c>
      <c r="K37" s="7">
        <v>0.2</v>
      </c>
      <c r="L37" s="4">
        <v>4.0</v>
      </c>
      <c r="M37" s="7">
        <v>0.4</v>
      </c>
      <c r="N37" s="4">
        <v>40.0</v>
      </c>
      <c r="O37" s="4">
        <v>69.7</v>
      </c>
      <c r="P37" s="4">
        <v>69.5</v>
      </c>
      <c r="Q37" s="4">
        <v>69.5</v>
      </c>
      <c r="R37" s="4">
        <v>71.5</v>
      </c>
      <c r="S37" s="4">
        <v>69.6</v>
      </c>
      <c r="T37" s="4">
        <v>70.5</v>
      </c>
      <c r="U37" s="4">
        <v>70.05</v>
      </c>
      <c r="V37" s="8">
        <v>901701.0</v>
      </c>
    </row>
    <row r="38">
      <c r="A38" s="4" t="s">
        <v>189</v>
      </c>
      <c r="B38" s="4">
        <v>7000.0</v>
      </c>
      <c r="C38" s="4">
        <v>11.0</v>
      </c>
      <c r="D38" s="4">
        <v>10.0</v>
      </c>
      <c r="E38" s="7">
        <v>0.91</v>
      </c>
      <c r="F38" s="4">
        <v>0.0</v>
      </c>
      <c r="G38" s="7">
        <v>0.0</v>
      </c>
      <c r="H38" s="4">
        <v>0.0</v>
      </c>
      <c r="I38" s="7">
        <v>0.0</v>
      </c>
      <c r="J38" s="4">
        <v>2.0</v>
      </c>
      <c r="K38" s="7">
        <v>0.18</v>
      </c>
      <c r="L38" s="4">
        <v>5.0</v>
      </c>
      <c r="M38" s="7">
        <v>0.45</v>
      </c>
      <c r="N38" s="4">
        <v>42.0</v>
      </c>
      <c r="O38" s="4">
        <v>69.55</v>
      </c>
      <c r="P38" s="4">
        <v>69.73</v>
      </c>
      <c r="Q38" s="4">
        <v>69.9</v>
      </c>
      <c r="R38" s="4">
        <v>71.5</v>
      </c>
      <c r="S38" s="4">
        <v>69.64</v>
      </c>
      <c r="T38" s="4">
        <v>70.7</v>
      </c>
      <c r="U38" s="4">
        <v>70.14</v>
      </c>
      <c r="V38" s="8">
        <v>721813.0</v>
      </c>
    </row>
    <row r="39">
      <c r="A39" s="4" t="s">
        <v>125</v>
      </c>
      <c r="B39" s="4">
        <v>7000.0</v>
      </c>
      <c r="C39" s="4">
        <v>11.0</v>
      </c>
      <c r="D39" s="4">
        <v>10.0</v>
      </c>
      <c r="E39" s="7">
        <v>0.91</v>
      </c>
      <c r="F39" s="4">
        <v>0.0</v>
      </c>
      <c r="G39" s="7">
        <v>0.0</v>
      </c>
      <c r="H39" s="4">
        <v>0.0</v>
      </c>
      <c r="I39" s="7">
        <v>0.0</v>
      </c>
      <c r="J39" s="4">
        <v>0.0</v>
      </c>
      <c r="K39" s="7">
        <v>0.0</v>
      </c>
      <c r="L39" s="4">
        <v>5.0</v>
      </c>
      <c r="M39" s="7">
        <v>0.45</v>
      </c>
      <c r="N39" s="4">
        <v>42.0</v>
      </c>
      <c r="O39" s="4">
        <v>68.36</v>
      </c>
      <c r="P39" s="4">
        <v>70.45</v>
      </c>
      <c r="Q39" s="4">
        <v>70.5</v>
      </c>
      <c r="R39" s="4">
        <v>69.4</v>
      </c>
      <c r="S39" s="4">
        <v>69.41</v>
      </c>
      <c r="T39" s="4">
        <v>69.95</v>
      </c>
      <c r="U39" s="4">
        <v>69.67</v>
      </c>
      <c r="V39" s="8">
        <v>686390.0</v>
      </c>
    </row>
    <row r="40">
      <c r="A40" s="4" t="s">
        <v>259</v>
      </c>
      <c r="B40" s="4">
        <v>7000.0</v>
      </c>
      <c r="C40" s="4">
        <v>8.0</v>
      </c>
      <c r="D40" s="4">
        <v>5.0</v>
      </c>
      <c r="E40" s="7">
        <v>0.63</v>
      </c>
      <c r="F40" s="4">
        <v>0.0</v>
      </c>
      <c r="G40" s="7">
        <v>0.0</v>
      </c>
      <c r="H40" s="4">
        <v>0.0</v>
      </c>
      <c r="I40" s="7">
        <v>0.0</v>
      </c>
      <c r="J40" s="4">
        <v>0.0</v>
      </c>
      <c r="K40" s="7">
        <v>0.0</v>
      </c>
      <c r="L40" s="4">
        <v>1.0</v>
      </c>
      <c r="M40" s="7">
        <v>0.13</v>
      </c>
      <c r="N40" s="4">
        <v>26.0</v>
      </c>
      <c r="O40" s="4">
        <v>69.75</v>
      </c>
      <c r="P40" s="4">
        <v>70.5</v>
      </c>
      <c r="Q40" s="4">
        <v>70.0</v>
      </c>
      <c r="R40" s="4">
        <v>70.6</v>
      </c>
      <c r="S40" s="4">
        <v>70.13</v>
      </c>
      <c r="T40" s="4">
        <v>70.3</v>
      </c>
      <c r="U40" s="4">
        <v>70.19</v>
      </c>
      <c r="V40" s="8">
        <v>243717.0</v>
      </c>
    </row>
    <row r="41">
      <c r="A41" s="4" t="s">
        <v>262</v>
      </c>
      <c r="B41" s="4">
        <v>6900.0</v>
      </c>
      <c r="C41" s="4">
        <v>9.0</v>
      </c>
      <c r="D41" s="4">
        <v>5.0</v>
      </c>
      <c r="E41" s="7">
        <v>0.56</v>
      </c>
      <c r="F41" s="4">
        <v>0.0</v>
      </c>
      <c r="G41" s="7">
        <v>0.0</v>
      </c>
      <c r="H41" s="4">
        <v>0.0</v>
      </c>
      <c r="I41" s="7">
        <v>0.0</v>
      </c>
      <c r="J41" s="4">
        <v>1.0</v>
      </c>
      <c r="K41" s="7">
        <v>0.11</v>
      </c>
      <c r="L41" s="4">
        <v>2.0</v>
      </c>
      <c r="M41" s="7">
        <v>0.22</v>
      </c>
      <c r="N41" s="4">
        <v>28.0</v>
      </c>
      <c r="O41" s="4">
        <v>69.0</v>
      </c>
      <c r="P41" s="4">
        <v>71.78</v>
      </c>
      <c r="Q41" s="4">
        <v>70.8</v>
      </c>
      <c r="R41" s="4">
        <v>69.6</v>
      </c>
      <c r="S41" s="4">
        <v>70.39</v>
      </c>
      <c r="T41" s="4">
        <v>70.2</v>
      </c>
      <c r="U41" s="4">
        <v>70.32</v>
      </c>
      <c r="V41" s="8">
        <v>369458.0</v>
      </c>
    </row>
    <row r="42">
      <c r="A42" s="4" t="s">
        <v>176</v>
      </c>
      <c r="B42" s="4">
        <v>6900.0</v>
      </c>
      <c r="C42" s="4">
        <v>5.0</v>
      </c>
      <c r="D42" s="4">
        <v>5.0</v>
      </c>
      <c r="E42" s="7">
        <v>1.0</v>
      </c>
      <c r="F42" s="4">
        <v>0.0</v>
      </c>
      <c r="G42" s="7">
        <v>0.0</v>
      </c>
      <c r="H42" s="4">
        <v>0.0</v>
      </c>
      <c r="I42" s="7">
        <v>0.0</v>
      </c>
      <c r="J42" s="4">
        <v>1.0</v>
      </c>
      <c r="K42" s="7">
        <v>0.2</v>
      </c>
      <c r="L42" s="4">
        <v>2.0</v>
      </c>
      <c r="M42" s="7">
        <v>0.4</v>
      </c>
      <c r="N42" s="4">
        <v>20.0</v>
      </c>
      <c r="O42" s="4">
        <v>70.0</v>
      </c>
      <c r="P42" s="4">
        <v>68.6</v>
      </c>
      <c r="Q42" s="4">
        <v>70.2</v>
      </c>
      <c r="R42" s="4">
        <v>72.0</v>
      </c>
      <c r="S42" s="4">
        <v>69.3</v>
      </c>
      <c r="T42" s="4">
        <v>71.1</v>
      </c>
      <c r="U42" s="4">
        <v>70.2</v>
      </c>
      <c r="V42" s="8">
        <v>335354.0</v>
      </c>
    </row>
    <row r="43">
      <c r="A43" s="4" t="s">
        <v>248</v>
      </c>
      <c r="B43" s="4">
        <v>6900.0</v>
      </c>
      <c r="C43" s="4">
        <v>3.0</v>
      </c>
      <c r="D43" s="4">
        <v>2.0</v>
      </c>
      <c r="E43" s="7">
        <v>0.67</v>
      </c>
      <c r="F43" s="4">
        <v>0.0</v>
      </c>
      <c r="G43" s="7">
        <v>0.0</v>
      </c>
      <c r="H43" s="4">
        <v>0.0</v>
      </c>
      <c r="I43" s="7">
        <v>0.0</v>
      </c>
      <c r="J43" s="4">
        <v>1.0</v>
      </c>
      <c r="K43" s="7">
        <v>0.33</v>
      </c>
      <c r="L43" s="4">
        <v>1.0</v>
      </c>
      <c r="M43" s="7">
        <v>0.33</v>
      </c>
      <c r="N43" s="4">
        <v>10.0</v>
      </c>
      <c r="O43" s="4">
        <v>69.67</v>
      </c>
      <c r="P43" s="4">
        <v>71.67</v>
      </c>
      <c r="Q43" s="4">
        <v>69.5</v>
      </c>
      <c r="R43" s="4">
        <v>69.5</v>
      </c>
      <c r="S43" s="4">
        <v>70.67</v>
      </c>
      <c r="T43" s="4">
        <v>69.5</v>
      </c>
      <c r="U43" s="4">
        <v>70.2</v>
      </c>
      <c r="V43" s="8">
        <v>205333.0</v>
      </c>
    </row>
    <row r="44">
      <c r="A44" s="4" t="s">
        <v>233</v>
      </c>
      <c r="B44" s="4">
        <v>6900.0</v>
      </c>
      <c r="C44" s="4">
        <v>8.0</v>
      </c>
      <c r="D44" s="4">
        <v>7.0</v>
      </c>
      <c r="E44" s="7">
        <v>0.88</v>
      </c>
      <c r="F44" s="4">
        <v>0.0</v>
      </c>
      <c r="G44" s="7">
        <v>0.0</v>
      </c>
      <c r="H44" s="4">
        <v>0.0</v>
      </c>
      <c r="I44" s="7">
        <v>0.0</v>
      </c>
      <c r="J44" s="4">
        <v>0.0</v>
      </c>
      <c r="K44" s="7">
        <v>0.0</v>
      </c>
      <c r="L44" s="4">
        <v>2.0</v>
      </c>
      <c r="M44" s="7">
        <v>0.25</v>
      </c>
      <c r="N44" s="4">
        <v>30.0</v>
      </c>
      <c r="O44" s="4">
        <v>70.88</v>
      </c>
      <c r="P44" s="4">
        <v>69.88</v>
      </c>
      <c r="Q44" s="4">
        <v>70.71</v>
      </c>
      <c r="R44" s="4">
        <v>69.14</v>
      </c>
      <c r="S44" s="4">
        <v>70.38</v>
      </c>
      <c r="T44" s="4">
        <v>69.93</v>
      </c>
      <c r="U44" s="4">
        <v>70.17</v>
      </c>
      <c r="V44" s="8">
        <v>355822.0</v>
      </c>
    </row>
    <row r="45">
      <c r="A45" s="4" t="s">
        <v>83</v>
      </c>
      <c r="B45" s="4">
        <v>6800.0</v>
      </c>
      <c r="C45" s="4">
        <v>6.0</v>
      </c>
      <c r="D45" s="4">
        <v>6.0</v>
      </c>
      <c r="E45" s="7">
        <v>1.0</v>
      </c>
      <c r="F45" s="4">
        <v>1.0</v>
      </c>
      <c r="G45" s="7">
        <v>0.17</v>
      </c>
      <c r="H45" s="4">
        <v>1.0</v>
      </c>
      <c r="I45" s="7">
        <v>0.17</v>
      </c>
      <c r="J45" s="4">
        <v>1.0</v>
      </c>
      <c r="K45" s="7">
        <v>0.17</v>
      </c>
      <c r="L45" s="4">
        <v>2.0</v>
      </c>
      <c r="M45" s="7">
        <v>0.33</v>
      </c>
      <c r="N45" s="4">
        <v>24.0</v>
      </c>
      <c r="O45" s="4">
        <v>69.5</v>
      </c>
      <c r="P45" s="4">
        <v>68.5</v>
      </c>
      <c r="Q45" s="4">
        <v>68.67</v>
      </c>
      <c r="R45" s="4">
        <v>69.83</v>
      </c>
      <c r="S45" s="4">
        <v>69.0</v>
      </c>
      <c r="T45" s="4">
        <v>69.25</v>
      </c>
      <c r="U45" s="4">
        <v>69.13</v>
      </c>
      <c r="V45" s="8">
        <v>1748594.0</v>
      </c>
    </row>
    <row r="46">
      <c r="A46" s="4" t="s">
        <v>277</v>
      </c>
      <c r="B46" s="4">
        <v>6800.0</v>
      </c>
      <c r="C46" s="4">
        <v>4.0</v>
      </c>
      <c r="D46" s="4">
        <v>3.0</v>
      </c>
      <c r="E46" s="7">
        <v>0.75</v>
      </c>
      <c r="F46" s="4">
        <v>0.0</v>
      </c>
      <c r="G46" s="7">
        <v>0.0</v>
      </c>
      <c r="H46" s="4">
        <v>1.0</v>
      </c>
      <c r="I46" s="7">
        <v>0.25</v>
      </c>
      <c r="J46" s="4">
        <v>1.0</v>
      </c>
      <c r="K46" s="7">
        <v>0.25</v>
      </c>
      <c r="L46" s="4">
        <v>1.0</v>
      </c>
      <c r="M46" s="7">
        <v>0.25</v>
      </c>
      <c r="N46" s="4">
        <v>14.0</v>
      </c>
      <c r="O46" s="4">
        <v>71.0</v>
      </c>
      <c r="P46" s="4">
        <v>69.75</v>
      </c>
      <c r="Q46" s="4">
        <v>72.0</v>
      </c>
      <c r="R46" s="4">
        <v>71.0</v>
      </c>
      <c r="S46" s="4">
        <v>70.38</v>
      </c>
      <c r="T46" s="4">
        <v>71.5</v>
      </c>
      <c r="U46" s="4">
        <v>70.86</v>
      </c>
      <c r="V46" s="8">
        <v>629343.0</v>
      </c>
    </row>
    <row r="47">
      <c r="A47" s="4" t="s">
        <v>279</v>
      </c>
      <c r="B47" s="4">
        <v>6800.0</v>
      </c>
      <c r="C47" s="4">
        <v>10.0</v>
      </c>
      <c r="D47" s="4">
        <v>6.0</v>
      </c>
      <c r="E47" s="7">
        <v>0.6</v>
      </c>
      <c r="F47" s="4">
        <v>0.0</v>
      </c>
      <c r="G47" s="7">
        <v>0.0</v>
      </c>
      <c r="H47" s="4">
        <v>0.0</v>
      </c>
      <c r="I47" s="7">
        <v>0.0</v>
      </c>
      <c r="J47" s="4">
        <v>0.0</v>
      </c>
      <c r="K47" s="7">
        <v>0.0</v>
      </c>
      <c r="L47" s="4">
        <v>2.0</v>
      </c>
      <c r="M47" s="7">
        <v>0.2</v>
      </c>
      <c r="N47" s="4">
        <v>28.0</v>
      </c>
      <c r="O47" s="4">
        <v>71.11</v>
      </c>
      <c r="P47" s="4">
        <v>70.44</v>
      </c>
      <c r="Q47" s="4">
        <v>70.0</v>
      </c>
      <c r="R47" s="4">
        <v>73.4</v>
      </c>
      <c r="S47" s="4">
        <v>70.78</v>
      </c>
      <c r="T47" s="4">
        <v>71.7</v>
      </c>
      <c r="U47" s="4">
        <v>71.11</v>
      </c>
      <c r="V47" s="8">
        <v>254238.0</v>
      </c>
    </row>
    <row r="48">
      <c r="A48" s="4" t="s">
        <v>282</v>
      </c>
      <c r="B48" s="4">
        <v>6800.0</v>
      </c>
      <c r="C48" s="4">
        <v>7.0</v>
      </c>
      <c r="D48" s="4">
        <v>3.0</v>
      </c>
      <c r="E48" s="7">
        <v>0.43</v>
      </c>
      <c r="F48" s="4">
        <v>0.0</v>
      </c>
      <c r="G48" s="7">
        <v>0.0</v>
      </c>
      <c r="H48" s="4">
        <v>0.0</v>
      </c>
      <c r="I48" s="7">
        <v>0.0</v>
      </c>
      <c r="J48" s="4">
        <v>0.0</v>
      </c>
      <c r="K48" s="7">
        <v>0.0</v>
      </c>
      <c r="L48" s="4">
        <v>1.0</v>
      </c>
      <c r="M48" s="7">
        <v>0.14</v>
      </c>
      <c r="N48" s="4">
        <v>20.0</v>
      </c>
      <c r="O48" s="4">
        <v>72.29</v>
      </c>
      <c r="P48" s="4">
        <v>70.86</v>
      </c>
      <c r="Q48" s="4">
        <v>72.0</v>
      </c>
      <c r="R48" s="4">
        <v>71.33</v>
      </c>
      <c r="S48" s="4">
        <v>71.57</v>
      </c>
      <c r="T48" s="4">
        <v>71.67</v>
      </c>
      <c r="U48" s="4">
        <v>71.6</v>
      </c>
      <c r="V48" s="8">
        <v>89880.0</v>
      </c>
    </row>
    <row r="49">
      <c r="A49" s="4" t="s">
        <v>287</v>
      </c>
      <c r="B49" s="4">
        <v>6800.0</v>
      </c>
      <c r="C49" s="4">
        <v>6.0</v>
      </c>
      <c r="D49" s="4">
        <v>4.0</v>
      </c>
      <c r="E49" s="7">
        <v>0.67</v>
      </c>
      <c r="F49" s="4">
        <v>0.0</v>
      </c>
      <c r="G49" s="7">
        <v>0.0</v>
      </c>
      <c r="H49" s="4">
        <v>0.0</v>
      </c>
      <c r="I49" s="7">
        <v>0.0</v>
      </c>
      <c r="J49" s="4">
        <v>0.0</v>
      </c>
      <c r="K49" s="7">
        <v>0.0</v>
      </c>
      <c r="L49" s="4">
        <v>1.0</v>
      </c>
      <c r="M49" s="7">
        <v>0.17</v>
      </c>
      <c r="N49" s="4">
        <v>20.0</v>
      </c>
      <c r="O49" s="4">
        <v>70.5</v>
      </c>
      <c r="P49" s="4">
        <v>72.0</v>
      </c>
      <c r="Q49" s="4">
        <v>69.25</v>
      </c>
      <c r="R49" s="4">
        <v>70.5</v>
      </c>
      <c r="S49" s="4">
        <v>71.25</v>
      </c>
      <c r="T49" s="4">
        <v>69.88</v>
      </c>
      <c r="U49" s="4">
        <v>70.7</v>
      </c>
      <c r="V49" s="8">
        <v>233540.0</v>
      </c>
    </row>
    <row r="50">
      <c r="A50" s="4" t="s">
        <v>205</v>
      </c>
      <c r="B50" s="4">
        <v>6700.0</v>
      </c>
      <c r="C50" s="4">
        <v>13.0</v>
      </c>
      <c r="D50" s="4">
        <v>12.0</v>
      </c>
      <c r="E50" s="7">
        <v>0.92</v>
      </c>
      <c r="F50" s="4">
        <v>0.0</v>
      </c>
      <c r="G50" s="7">
        <v>0.0</v>
      </c>
      <c r="H50" s="4">
        <v>1.0</v>
      </c>
      <c r="I50" s="7">
        <v>0.08</v>
      </c>
      <c r="J50" s="4">
        <v>2.0</v>
      </c>
      <c r="K50" s="7">
        <v>0.15</v>
      </c>
      <c r="L50" s="4">
        <v>4.0</v>
      </c>
      <c r="M50" s="7">
        <v>0.31</v>
      </c>
      <c r="N50" s="4">
        <v>49.0</v>
      </c>
      <c r="O50" s="4">
        <v>69.69</v>
      </c>
      <c r="P50" s="4">
        <v>69.54</v>
      </c>
      <c r="Q50" s="4">
        <v>71.75</v>
      </c>
      <c r="R50" s="4">
        <v>70.18</v>
      </c>
      <c r="S50" s="4">
        <v>69.62</v>
      </c>
      <c r="T50" s="4">
        <v>71.0</v>
      </c>
      <c r="U50" s="4">
        <v>70.27</v>
      </c>
      <c r="V50" s="8">
        <v>692761.0</v>
      </c>
    </row>
    <row r="51">
      <c r="A51" s="4" t="s">
        <v>291</v>
      </c>
      <c r="B51" s="4">
        <v>6700.0</v>
      </c>
      <c r="C51" s="4">
        <v>7.0</v>
      </c>
      <c r="D51" s="4">
        <v>4.0</v>
      </c>
      <c r="E51" s="7">
        <v>0.57</v>
      </c>
      <c r="F51" s="4">
        <v>0.0</v>
      </c>
      <c r="G51" s="7">
        <v>0.0</v>
      </c>
      <c r="H51" s="4">
        <v>0.0</v>
      </c>
      <c r="I51" s="7">
        <v>0.0</v>
      </c>
      <c r="J51" s="4">
        <v>1.0</v>
      </c>
      <c r="K51" s="7">
        <v>0.14</v>
      </c>
      <c r="L51" s="4">
        <v>3.0</v>
      </c>
      <c r="M51" s="7">
        <v>0.43</v>
      </c>
      <c r="N51" s="4">
        <v>20.0</v>
      </c>
      <c r="O51" s="4">
        <v>70.5</v>
      </c>
      <c r="P51" s="4">
        <v>70.17</v>
      </c>
      <c r="Q51" s="4">
        <v>70.25</v>
      </c>
      <c r="R51" s="4">
        <v>69.25</v>
      </c>
      <c r="S51" s="4">
        <v>70.33</v>
      </c>
      <c r="T51" s="4">
        <v>69.75</v>
      </c>
      <c r="U51" s="4">
        <v>70.1</v>
      </c>
      <c r="V51" s="8">
        <v>414887.0</v>
      </c>
    </row>
    <row r="52">
      <c r="A52" s="4" t="s">
        <v>294</v>
      </c>
      <c r="B52" s="4">
        <v>6700.0</v>
      </c>
      <c r="C52" s="4">
        <v>4.0</v>
      </c>
      <c r="D52" s="4">
        <v>1.0</v>
      </c>
      <c r="E52" s="7">
        <v>0.25</v>
      </c>
      <c r="F52" s="4">
        <v>0.0</v>
      </c>
      <c r="G52" s="7">
        <v>0.0</v>
      </c>
      <c r="H52" s="4">
        <v>0.0</v>
      </c>
      <c r="I52" s="7">
        <v>0.0</v>
      </c>
      <c r="J52" s="4">
        <v>0.0</v>
      </c>
      <c r="K52" s="7">
        <v>0.0</v>
      </c>
      <c r="L52" s="4">
        <v>0.0</v>
      </c>
      <c r="M52" s="7">
        <v>0.0</v>
      </c>
      <c r="N52" s="4">
        <v>10.0</v>
      </c>
      <c r="O52" s="4">
        <v>71.75</v>
      </c>
      <c r="P52" s="4">
        <v>71.75</v>
      </c>
      <c r="Q52" s="4">
        <v>68.0</v>
      </c>
      <c r="R52" s="4">
        <v>72.0</v>
      </c>
      <c r="S52" s="4">
        <v>71.75</v>
      </c>
      <c r="T52" s="4">
        <v>70.0</v>
      </c>
      <c r="U52" s="4">
        <v>71.4</v>
      </c>
      <c r="V52" s="8">
        <v>25200.0</v>
      </c>
    </row>
    <row r="53">
      <c r="A53" s="4" t="s">
        <v>296</v>
      </c>
      <c r="B53" s="4">
        <v>6700.0</v>
      </c>
      <c r="C53" s="4">
        <v>3.0</v>
      </c>
      <c r="D53" s="4">
        <v>1.0</v>
      </c>
      <c r="E53" s="7">
        <v>0.33</v>
      </c>
      <c r="F53" s="4">
        <v>0.0</v>
      </c>
      <c r="G53" s="7">
        <v>0.0</v>
      </c>
      <c r="H53" s="4">
        <v>0.0</v>
      </c>
      <c r="I53" s="7">
        <v>0.0</v>
      </c>
      <c r="J53" s="4">
        <v>0.0</v>
      </c>
      <c r="K53" s="7">
        <v>0.0</v>
      </c>
      <c r="L53" s="4">
        <v>0.0</v>
      </c>
      <c r="M53" s="7">
        <v>0.0</v>
      </c>
      <c r="N53" s="4">
        <v>8.0</v>
      </c>
      <c r="O53" s="4">
        <v>74.33</v>
      </c>
      <c r="P53" s="4">
        <v>70.67</v>
      </c>
      <c r="Q53" s="4">
        <v>74.0</v>
      </c>
      <c r="R53" s="4">
        <v>69.0</v>
      </c>
      <c r="S53" s="4">
        <v>72.5</v>
      </c>
      <c r="T53" s="4">
        <v>71.5</v>
      </c>
      <c r="U53" s="4">
        <v>72.25</v>
      </c>
      <c r="V53" s="8">
        <v>18105.0</v>
      </c>
    </row>
  </sheetData>
  <conditionalFormatting sqref="O2:R53">
    <cfRule type="colorScale" priority="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U2:U53">
    <cfRule type="colorScale" priority="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B2:B53">
    <cfRule type="colorScale" priority="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8.0"/>
    <col customWidth="1" min="2" max="2" width="4.43"/>
    <col customWidth="1" min="3" max="3" width="15.14"/>
    <col customWidth="1" min="4" max="4" width="4.86"/>
    <col customWidth="1" min="5" max="8" width="2.86"/>
    <col customWidth="1" min="9" max="9" width="3.57"/>
    <col customWidth="1" min="10" max="10" width="3.29"/>
    <col customWidth="1" min="11" max="11" width="8.57"/>
    <col customWidth="1" min="12" max="15" width="5.57"/>
    <col customWidth="1" min="16" max="16" width="5.29"/>
    <col customWidth="1" min="17" max="17" width="4.57"/>
    <col customWidth="1" min="18" max="18" width="4.86"/>
    <col customWidth="1" min="19" max="19" width="4.57"/>
    <col customWidth="1" min="20" max="20" width="5.57"/>
    <col customWidth="1" min="21" max="21" width="4.57"/>
    <col customWidth="1" min="22" max="22" width="7.0"/>
    <col customWidth="1" min="23" max="23" width="6.57"/>
    <col customWidth="1" min="24" max="24" width="4.57"/>
    <col customWidth="1" min="25" max="27" width="3.57"/>
    <col customWidth="1" min="28" max="28" width="4.0"/>
    <col customWidth="1" min="29" max="30" width="4.14"/>
    <col customWidth="1" min="31" max="31" width="4.43"/>
    <col customWidth="1" min="32" max="32" width="4.0"/>
    <col customWidth="1" min="33" max="33" width="4.86"/>
  </cols>
  <sheetData>
    <row r="1">
      <c r="A1" s="11" t="s">
        <v>319</v>
      </c>
      <c r="B1" s="11" t="s">
        <v>323</v>
      </c>
      <c r="C1" s="11" t="s">
        <v>2</v>
      </c>
      <c r="D1" s="12" t="s">
        <v>324</v>
      </c>
      <c r="E1" s="12" t="s">
        <v>326</v>
      </c>
      <c r="F1" s="12" t="s">
        <v>327</v>
      </c>
      <c r="G1" s="12" t="s">
        <v>328</v>
      </c>
      <c r="H1" s="12" t="s">
        <v>329</v>
      </c>
      <c r="I1" s="12" t="s">
        <v>330</v>
      </c>
      <c r="J1" s="11" t="s">
        <v>331</v>
      </c>
      <c r="K1" s="13" t="s">
        <v>332</v>
      </c>
      <c r="L1" s="12" t="s">
        <v>335</v>
      </c>
      <c r="M1" s="12" t="s">
        <v>336</v>
      </c>
      <c r="N1" s="12" t="s">
        <v>337</v>
      </c>
      <c r="O1" s="12" t="s">
        <v>338</v>
      </c>
      <c r="P1" s="12" t="s">
        <v>339</v>
      </c>
      <c r="Q1" s="11" t="s">
        <v>21</v>
      </c>
      <c r="R1" s="14" t="s">
        <v>341</v>
      </c>
      <c r="S1" s="12" t="s">
        <v>21</v>
      </c>
      <c r="T1" s="12" t="s">
        <v>342</v>
      </c>
      <c r="U1" s="11" t="s">
        <v>21</v>
      </c>
      <c r="V1" s="12" t="s">
        <v>343</v>
      </c>
      <c r="W1" s="12" t="s">
        <v>344</v>
      </c>
      <c r="X1" s="11" t="s">
        <v>21</v>
      </c>
      <c r="Y1" s="12" t="s">
        <v>345</v>
      </c>
      <c r="Z1" s="12" t="s">
        <v>347</v>
      </c>
      <c r="AA1" s="12" t="s">
        <v>348</v>
      </c>
      <c r="AB1" s="12" t="s">
        <v>349</v>
      </c>
      <c r="AC1" s="12" t="s">
        <v>350</v>
      </c>
      <c r="AD1" s="12" t="s">
        <v>351</v>
      </c>
      <c r="AE1" s="12" t="s">
        <v>352</v>
      </c>
      <c r="AF1" s="12" t="s">
        <v>353</v>
      </c>
      <c r="AG1" s="14" t="s">
        <v>354</v>
      </c>
    </row>
    <row r="2">
      <c r="A2" s="16" t="s">
        <v>355</v>
      </c>
      <c r="B2" s="16">
        <v>2016.0</v>
      </c>
      <c r="C2" s="16" t="s">
        <v>60</v>
      </c>
      <c r="D2" s="17">
        <v>1.0</v>
      </c>
      <c r="E2" s="17">
        <v>71.0</v>
      </c>
      <c r="F2" s="17">
        <v>67.0</v>
      </c>
      <c r="G2" s="17">
        <v>66.0</v>
      </c>
      <c r="H2" s="17">
        <v>65.0</v>
      </c>
      <c r="I2" s="17">
        <v>269.0</v>
      </c>
      <c r="J2" s="16">
        <v>-15.0</v>
      </c>
      <c r="K2" s="18">
        <v>1530000.0</v>
      </c>
      <c r="L2" s="17">
        <v>67.0</v>
      </c>
      <c r="M2" s="17">
        <v>30.0</v>
      </c>
      <c r="N2" s="17">
        <v>7.0</v>
      </c>
      <c r="O2" s="17">
        <v>1.0</v>
      </c>
      <c r="P2" s="17">
        <v>36.0</v>
      </c>
      <c r="Q2" s="16" t="s">
        <v>361</v>
      </c>
      <c r="R2" s="19">
        <v>312.9</v>
      </c>
      <c r="S2" s="17">
        <v>1.0</v>
      </c>
      <c r="T2" s="17">
        <v>53.0</v>
      </c>
      <c r="U2" s="16" t="s">
        <v>364</v>
      </c>
      <c r="V2" s="17">
        <v>26.8</v>
      </c>
      <c r="W2" s="17">
        <v>107.0</v>
      </c>
      <c r="X2" s="16">
        <v>1.0</v>
      </c>
      <c r="Y2" s="17">
        <v>-3.0</v>
      </c>
      <c r="Z2" s="17" t="s">
        <v>366</v>
      </c>
      <c r="AA2" s="17">
        <v>-12.0</v>
      </c>
      <c r="AB2" s="17">
        <v>1.0</v>
      </c>
      <c r="AC2" s="17">
        <v>24.0</v>
      </c>
      <c r="AD2" s="17">
        <v>39.0</v>
      </c>
      <c r="AE2" s="17">
        <v>6.0</v>
      </c>
      <c r="AF2" s="17">
        <v>2.0</v>
      </c>
      <c r="AG2" s="19">
        <v>124.5</v>
      </c>
    </row>
    <row r="3">
      <c r="A3" s="16" t="s">
        <v>355</v>
      </c>
      <c r="B3" s="16">
        <v>2016.0</v>
      </c>
      <c r="C3" s="16" t="s">
        <v>368</v>
      </c>
      <c r="D3" s="17">
        <v>3.0</v>
      </c>
      <c r="E3" s="17">
        <v>68.0</v>
      </c>
      <c r="F3" s="17">
        <v>64.0</v>
      </c>
      <c r="G3" s="17">
        <v>70.0</v>
      </c>
      <c r="H3" s="17">
        <v>70.0</v>
      </c>
      <c r="I3" s="17">
        <v>272.0</v>
      </c>
      <c r="J3" s="16">
        <v>-12.0</v>
      </c>
      <c r="K3" s="18">
        <v>578000.0</v>
      </c>
      <c r="L3" s="17">
        <v>20.0</v>
      </c>
      <c r="M3" s="17">
        <v>2.0</v>
      </c>
      <c r="N3" s="17">
        <v>3.0</v>
      </c>
      <c r="O3" s="17">
        <v>3.0</v>
      </c>
      <c r="P3" s="17">
        <v>30.0</v>
      </c>
      <c r="Q3" s="16" t="s">
        <v>370</v>
      </c>
      <c r="R3" s="19">
        <v>300.6</v>
      </c>
      <c r="S3" s="17" t="s">
        <v>371</v>
      </c>
      <c r="T3" s="17">
        <v>52.0</v>
      </c>
      <c r="U3" s="16" t="s">
        <v>373</v>
      </c>
      <c r="V3" s="17">
        <v>28.3</v>
      </c>
      <c r="W3" s="17">
        <v>113.0</v>
      </c>
      <c r="X3" s="16" t="s">
        <v>374</v>
      </c>
      <c r="Y3" s="17">
        <f>+1</f>
        <v>1</v>
      </c>
      <c r="Z3" s="17">
        <v>-7.0</v>
      </c>
      <c r="AA3" s="17">
        <v>-6.0</v>
      </c>
      <c r="AB3" s="17">
        <v>1.0</v>
      </c>
      <c r="AC3" s="17">
        <v>22.0</v>
      </c>
      <c r="AD3" s="17">
        <v>37.0</v>
      </c>
      <c r="AE3" s="17">
        <v>12.0</v>
      </c>
      <c r="AF3" s="17">
        <v>0.0</v>
      </c>
      <c r="AG3" s="19">
        <v>104.5</v>
      </c>
    </row>
    <row r="4">
      <c r="A4" s="16" t="s">
        <v>355</v>
      </c>
      <c r="B4" s="16">
        <v>2016.0</v>
      </c>
      <c r="C4" s="16" t="s">
        <v>88</v>
      </c>
      <c r="D4" s="17">
        <v>2.0</v>
      </c>
      <c r="E4" s="17">
        <v>66.0</v>
      </c>
      <c r="F4" s="17">
        <v>66.0</v>
      </c>
      <c r="G4" s="17">
        <v>66.0</v>
      </c>
      <c r="H4" s="17">
        <v>73.0</v>
      </c>
      <c r="I4" s="17">
        <v>271.0</v>
      </c>
      <c r="J4" s="16">
        <v>-13.0</v>
      </c>
      <c r="K4" s="18">
        <v>918000.0</v>
      </c>
      <c r="L4" s="17">
        <v>3.0</v>
      </c>
      <c r="M4" s="17">
        <v>2.0</v>
      </c>
      <c r="N4" s="17">
        <v>1.0</v>
      </c>
      <c r="O4" s="17">
        <v>2.0</v>
      </c>
      <c r="P4" s="17">
        <v>40.0</v>
      </c>
      <c r="Q4" s="16" t="s">
        <v>380</v>
      </c>
      <c r="R4" s="19">
        <v>298.0</v>
      </c>
      <c r="S4" s="17">
        <v>22.0</v>
      </c>
      <c r="T4" s="17">
        <v>55.0</v>
      </c>
      <c r="U4" s="16" t="s">
        <v>381</v>
      </c>
      <c r="V4" s="17">
        <v>28.8</v>
      </c>
      <c r="W4" s="17">
        <v>115.0</v>
      </c>
      <c r="X4" s="16" t="s">
        <v>382</v>
      </c>
      <c r="Y4" s="17" t="s">
        <v>366</v>
      </c>
      <c r="Z4" s="17">
        <v>-8.0</v>
      </c>
      <c r="AA4" s="17">
        <v>-5.0</v>
      </c>
      <c r="AB4" s="17">
        <v>1.0</v>
      </c>
      <c r="AC4" s="17">
        <v>19.0</v>
      </c>
      <c r="AD4" s="17">
        <v>44.0</v>
      </c>
      <c r="AE4" s="17">
        <v>8.0</v>
      </c>
      <c r="AF4" s="17">
        <v>0.0</v>
      </c>
      <c r="AG4" s="19">
        <v>103.0</v>
      </c>
    </row>
    <row r="5">
      <c r="A5" s="16" t="s">
        <v>355</v>
      </c>
      <c r="B5" s="16">
        <v>2016.0</v>
      </c>
      <c r="C5" s="16" t="s">
        <v>385</v>
      </c>
      <c r="D5" s="17" t="s">
        <v>386</v>
      </c>
      <c r="E5" s="17">
        <v>66.0</v>
      </c>
      <c r="F5" s="17">
        <v>71.0</v>
      </c>
      <c r="G5" s="17">
        <v>68.0</v>
      </c>
      <c r="H5" s="17">
        <v>69.0</v>
      </c>
      <c r="I5" s="17">
        <v>274.0</v>
      </c>
      <c r="J5" s="16">
        <v>-10.0</v>
      </c>
      <c r="K5" s="18">
        <v>310250.0</v>
      </c>
      <c r="L5" s="17">
        <v>3.0</v>
      </c>
      <c r="M5" s="17">
        <v>23.0</v>
      </c>
      <c r="N5" s="17">
        <v>11.0</v>
      </c>
      <c r="O5" s="17">
        <v>5.0</v>
      </c>
      <c r="P5" s="17">
        <v>37.0</v>
      </c>
      <c r="Q5" s="16" t="s">
        <v>382</v>
      </c>
      <c r="R5" s="19">
        <v>283.8</v>
      </c>
      <c r="S5" s="17">
        <v>58.0</v>
      </c>
      <c r="T5" s="17">
        <v>47.0</v>
      </c>
      <c r="U5" s="16" t="s">
        <v>387</v>
      </c>
      <c r="V5" s="17">
        <v>27.0</v>
      </c>
      <c r="W5" s="17">
        <v>108.0</v>
      </c>
      <c r="X5" s="16" t="s">
        <v>388</v>
      </c>
      <c r="Y5" s="17">
        <v>-3.0</v>
      </c>
      <c r="Z5" s="17">
        <f>+1</f>
        <v>1</v>
      </c>
      <c r="AA5" s="17">
        <v>-8.0</v>
      </c>
      <c r="AB5" s="17">
        <v>0.0</v>
      </c>
      <c r="AC5" s="17">
        <v>21.0</v>
      </c>
      <c r="AD5" s="17">
        <v>42.0</v>
      </c>
      <c r="AE5" s="17">
        <v>7.0</v>
      </c>
      <c r="AF5" s="17">
        <v>2.0</v>
      </c>
      <c r="AG5" s="19">
        <v>92.5</v>
      </c>
    </row>
    <row r="6">
      <c r="A6" s="16" t="s">
        <v>355</v>
      </c>
      <c r="B6" s="16">
        <v>2016.0</v>
      </c>
      <c r="C6" s="16" t="s">
        <v>67</v>
      </c>
      <c r="D6" s="17">
        <v>4.0</v>
      </c>
      <c r="E6" s="17">
        <v>67.0</v>
      </c>
      <c r="F6" s="17">
        <v>71.0</v>
      </c>
      <c r="G6" s="17">
        <v>70.0</v>
      </c>
      <c r="H6" s="17">
        <v>65.0</v>
      </c>
      <c r="I6" s="17">
        <v>273.0</v>
      </c>
      <c r="J6" s="16">
        <v>-11.0</v>
      </c>
      <c r="K6" s="18">
        <v>408000.0</v>
      </c>
      <c r="L6" s="17">
        <v>7.0</v>
      </c>
      <c r="M6" s="17">
        <v>30.0</v>
      </c>
      <c r="N6" s="17">
        <v>23.0</v>
      </c>
      <c r="O6" s="17">
        <v>4.0</v>
      </c>
      <c r="P6" s="17">
        <v>35.0</v>
      </c>
      <c r="Q6" s="16" t="s">
        <v>391</v>
      </c>
      <c r="R6" s="19">
        <v>310.5</v>
      </c>
      <c r="S6" s="17">
        <v>3.0</v>
      </c>
      <c r="T6" s="17">
        <v>57.0</v>
      </c>
      <c r="U6" s="16" t="s">
        <v>392</v>
      </c>
      <c r="V6" s="17">
        <v>29.5</v>
      </c>
      <c r="W6" s="17">
        <v>118.0</v>
      </c>
      <c r="X6" s="16" t="s">
        <v>393</v>
      </c>
      <c r="Y6" s="17">
        <v>-2.0</v>
      </c>
      <c r="Z6" s="17">
        <v>-5.0</v>
      </c>
      <c r="AA6" s="17">
        <v>-4.0</v>
      </c>
      <c r="AB6" s="17">
        <v>0.0</v>
      </c>
      <c r="AC6" s="17">
        <v>18.0</v>
      </c>
      <c r="AD6" s="17">
        <v>47.0</v>
      </c>
      <c r="AE6" s="17">
        <v>7.0</v>
      </c>
      <c r="AF6" s="17">
        <v>0.0</v>
      </c>
      <c r="AG6" s="19">
        <v>90.0</v>
      </c>
    </row>
    <row r="7">
      <c r="A7" s="16" t="s">
        <v>355</v>
      </c>
      <c r="B7" s="16">
        <v>2016.0</v>
      </c>
      <c r="C7" s="16" t="s">
        <v>105</v>
      </c>
      <c r="D7" s="17" t="s">
        <v>386</v>
      </c>
      <c r="E7" s="17">
        <v>68.0</v>
      </c>
      <c r="F7" s="17">
        <v>67.0</v>
      </c>
      <c r="G7" s="17">
        <v>70.0</v>
      </c>
      <c r="H7" s="17">
        <v>69.0</v>
      </c>
      <c r="I7" s="17">
        <v>274.0</v>
      </c>
      <c r="J7" s="16">
        <v>-10.0</v>
      </c>
      <c r="K7" s="18">
        <v>310250.0</v>
      </c>
      <c r="L7" s="17">
        <v>20.0</v>
      </c>
      <c r="M7" s="17">
        <v>7.0</v>
      </c>
      <c r="N7" s="17">
        <v>11.0</v>
      </c>
      <c r="O7" s="17">
        <v>5.0</v>
      </c>
      <c r="P7" s="17">
        <v>36.0</v>
      </c>
      <c r="Q7" s="16" t="s">
        <v>361</v>
      </c>
      <c r="R7" s="19">
        <v>305.0</v>
      </c>
      <c r="S7" s="17">
        <v>9.0</v>
      </c>
      <c r="T7" s="17">
        <v>49.0</v>
      </c>
      <c r="U7" s="16" t="s">
        <v>404</v>
      </c>
      <c r="V7" s="17">
        <v>27.5</v>
      </c>
      <c r="W7" s="17">
        <v>110.0</v>
      </c>
      <c r="X7" s="16" t="s">
        <v>406</v>
      </c>
      <c r="Y7" s="17">
        <f>+1</f>
        <v>1</v>
      </c>
      <c r="Z7" s="17">
        <v>-7.0</v>
      </c>
      <c r="AA7" s="17">
        <v>-4.0</v>
      </c>
      <c r="AB7" s="17">
        <v>1.0</v>
      </c>
      <c r="AC7" s="17">
        <v>15.0</v>
      </c>
      <c r="AD7" s="17">
        <v>50.0</v>
      </c>
      <c r="AE7" s="17">
        <v>5.0</v>
      </c>
      <c r="AF7" s="17">
        <v>1.0</v>
      </c>
      <c r="AG7" s="19">
        <v>88.5</v>
      </c>
    </row>
    <row r="8">
      <c r="A8" s="16" t="s">
        <v>355</v>
      </c>
      <c r="B8" s="16">
        <v>2016.0</v>
      </c>
      <c r="C8" s="16" t="s">
        <v>52</v>
      </c>
      <c r="D8" s="17" t="s">
        <v>409</v>
      </c>
      <c r="E8" s="17">
        <v>70.0</v>
      </c>
      <c r="F8" s="17">
        <v>71.0</v>
      </c>
      <c r="G8" s="17">
        <v>68.0</v>
      </c>
      <c r="H8" s="17">
        <v>67.0</v>
      </c>
      <c r="I8" s="17">
        <v>276.0</v>
      </c>
      <c r="J8" s="16">
        <v>-8.0</v>
      </c>
      <c r="K8" s="18">
        <v>131750.0</v>
      </c>
      <c r="L8" s="17">
        <v>48.0</v>
      </c>
      <c r="M8" s="17">
        <v>62.0</v>
      </c>
      <c r="N8" s="17">
        <v>33.0</v>
      </c>
      <c r="O8" s="17">
        <v>15.0</v>
      </c>
      <c r="P8" s="17">
        <v>29.0</v>
      </c>
      <c r="Q8" s="16" t="s">
        <v>411</v>
      </c>
      <c r="R8" s="19">
        <v>300.6</v>
      </c>
      <c r="S8" s="17" t="s">
        <v>371</v>
      </c>
      <c r="T8" s="17">
        <v>54.0</v>
      </c>
      <c r="U8" s="16" t="s">
        <v>412</v>
      </c>
      <c r="V8" s="17">
        <v>27.8</v>
      </c>
      <c r="W8" s="17">
        <v>111.0</v>
      </c>
      <c r="X8" s="16" t="s">
        <v>414</v>
      </c>
      <c r="Y8" s="17">
        <v>-1.0</v>
      </c>
      <c r="Z8" s="17">
        <v>-2.0</v>
      </c>
      <c r="AA8" s="17">
        <v>-5.0</v>
      </c>
      <c r="AB8" s="17">
        <v>2.0</v>
      </c>
      <c r="AC8" s="17">
        <v>16.0</v>
      </c>
      <c r="AD8" s="17">
        <v>46.0</v>
      </c>
      <c r="AE8" s="17">
        <v>6.0</v>
      </c>
      <c r="AF8" s="17">
        <v>2.0</v>
      </c>
      <c r="AG8" s="19">
        <v>88.0</v>
      </c>
    </row>
    <row r="9">
      <c r="A9" s="16" t="s">
        <v>355</v>
      </c>
      <c r="B9" s="16">
        <v>2016.0</v>
      </c>
      <c r="C9" s="16" t="s">
        <v>258</v>
      </c>
      <c r="D9" s="17" t="s">
        <v>386</v>
      </c>
      <c r="E9" s="17">
        <v>65.0</v>
      </c>
      <c r="F9" s="17">
        <v>74.0</v>
      </c>
      <c r="G9" s="17">
        <v>66.0</v>
      </c>
      <c r="H9" s="17">
        <v>69.0</v>
      </c>
      <c r="I9" s="17">
        <v>274.0</v>
      </c>
      <c r="J9" s="16">
        <v>-10.0</v>
      </c>
      <c r="K9" s="18">
        <v>310250.0</v>
      </c>
      <c r="L9" s="17">
        <v>1.0</v>
      </c>
      <c r="M9" s="17">
        <v>46.0</v>
      </c>
      <c r="N9" s="17">
        <v>11.0</v>
      </c>
      <c r="O9" s="17">
        <v>5.0</v>
      </c>
      <c r="P9" s="17">
        <v>44.0</v>
      </c>
      <c r="Q9" s="16" t="s">
        <v>392</v>
      </c>
      <c r="R9" s="19">
        <v>288.5</v>
      </c>
      <c r="S9" s="17" t="s">
        <v>416</v>
      </c>
      <c r="T9" s="17">
        <v>54.0</v>
      </c>
      <c r="U9" s="16" t="s">
        <v>412</v>
      </c>
      <c r="V9" s="17">
        <v>29.0</v>
      </c>
      <c r="W9" s="17">
        <v>116.0</v>
      </c>
      <c r="X9" s="16" t="s">
        <v>417</v>
      </c>
      <c r="Y9" s="17">
        <v>-2.0</v>
      </c>
      <c r="Z9" s="17">
        <v>-6.0</v>
      </c>
      <c r="AA9" s="17">
        <v>-2.0</v>
      </c>
      <c r="AB9" s="17">
        <v>0.0</v>
      </c>
      <c r="AC9" s="17">
        <v>18.0</v>
      </c>
      <c r="AD9" s="17">
        <v>47.0</v>
      </c>
      <c r="AE9" s="17">
        <v>6.0</v>
      </c>
      <c r="AF9" s="17">
        <v>1.0</v>
      </c>
      <c r="AG9" s="19">
        <v>87.5</v>
      </c>
    </row>
    <row r="10">
      <c r="A10" s="16" t="s">
        <v>355</v>
      </c>
      <c r="B10" s="16">
        <v>2016.0</v>
      </c>
      <c r="C10" s="16" t="s">
        <v>19</v>
      </c>
      <c r="D10" s="17" t="s">
        <v>419</v>
      </c>
      <c r="E10" s="17">
        <v>71.0</v>
      </c>
      <c r="F10" s="17">
        <v>69.0</v>
      </c>
      <c r="G10" s="17">
        <v>64.0</v>
      </c>
      <c r="H10" s="17">
        <v>71.0</v>
      </c>
      <c r="I10" s="17">
        <v>275.0</v>
      </c>
      <c r="J10" s="16">
        <v>-9.0</v>
      </c>
      <c r="K10" s="18">
        <v>212500.0</v>
      </c>
      <c r="L10" s="17">
        <v>67.0</v>
      </c>
      <c r="M10" s="17">
        <v>54.0</v>
      </c>
      <c r="N10" s="17">
        <v>7.0</v>
      </c>
      <c r="O10" s="17">
        <v>8.0</v>
      </c>
      <c r="P10" s="17">
        <v>41.0</v>
      </c>
      <c r="Q10" s="16" t="s">
        <v>381</v>
      </c>
      <c r="R10" s="19">
        <v>296.5</v>
      </c>
      <c r="S10" s="17">
        <v>27.0</v>
      </c>
      <c r="T10" s="17">
        <v>50.0</v>
      </c>
      <c r="U10" s="16" t="s">
        <v>420</v>
      </c>
      <c r="V10" s="17">
        <v>28.0</v>
      </c>
      <c r="W10" s="17">
        <v>112.0</v>
      </c>
      <c r="X10" s="16" t="s">
        <v>364</v>
      </c>
      <c r="Y10" s="17" t="s">
        <v>366</v>
      </c>
      <c r="Z10" s="17">
        <v>-4.0</v>
      </c>
      <c r="AA10" s="17">
        <v>-5.0</v>
      </c>
      <c r="AB10" s="17">
        <v>1.0</v>
      </c>
      <c r="AC10" s="17">
        <v>18.0</v>
      </c>
      <c r="AD10" s="17">
        <v>43.0</v>
      </c>
      <c r="AE10" s="17">
        <v>9.0</v>
      </c>
      <c r="AF10" s="17">
        <v>1.0</v>
      </c>
      <c r="AG10" s="19">
        <v>87.0</v>
      </c>
    </row>
    <row r="11">
      <c r="A11" s="16" t="s">
        <v>355</v>
      </c>
      <c r="B11" s="16">
        <v>2016.0</v>
      </c>
      <c r="C11" s="16" t="s">
        <v>43</v>
      </c>
      <c r="D11" s="17" t="s">
        <v>419</v>
      </c>
      <c r="E11" s="17">
        <v>68.0</v>
      </c>
      <c r="F11" s="17">
        <v>66.0</v>
      </c>
      <c r="G11" s="17">
        <v>75.0</v>
      </c>
      <c r="H11" s="17">
        <v>66.0</v>
      </c>
      <c r="I11" s="17">
        <v>275.0</v>
      </c>
      <c r="J11" s="16">
        <v>-9.0</v>
      </c>
      <c r="K11" s="18">
        <v>212500.0</v>
      </c>
      <c r="L11" s="17">
        <v>20.0</v>
      </c>
      <c r="M11" s="17">
        <v>5.0</v>
      </c>
      <c r="N11" s="17">
        <v>33.0</v>
      </c>
      <c r="O11" s="17">
        <v>8.0</v>
      </c>
      <c r="P11" s="17">
        <v>40.0</v>
      </c>
      <c r="Q11" s="16" t="s">
        <v>380</v>
      </c>
      <c r="R11" s="19">
        <v>306.3</v>
      </c>
      <c r="S11" s="17">
        <v>8.0</v>
      </c>
      <c r="T11" s="17">
        <v>54.0</v>
      </c>
      <c r="U11" s="16" t="s">
        <v>412</v>
      </c>
      <c r="V11" s="17">
        <v>29.3</v>
      </c>
      <c r="W11" s="17">
        <v>117.0</v>
      </c>
      <c r="X11" s="16" t="s">
        <v>422</v>
      </c>
      <c r="Y11" s="17">
        <f>+2</f>
        <v>2</v>
      </c>
      <c r="Z11" s="17">
        <v>-8.0</v>
      </c>
      <c r="AA11" s="17">
        <v>-3.0</v>
      </c>
      <c r="AB11" s="17">
        <v>1.0</v>
      </c>
      <c r="AC11" s="17">
        <v>17.0</v>
      </c>
      <c r="AD11" s="17">
        <v>46.0</v>
      </c>
      <c r="AE11" s="17">
        <v>6.0</v>
      </c>
      <c r="AF11" s="17">
        <v>2.0</v>
      </c>
      <c r="AG11" s="19">
        <v>86.0</v>
      </c>
    </row>
    <row r="12">
      <c r="A12" s="16" t="s">
        <v>355</v>
      </c>
      <c r="B12" s="16">
        <v>2016.0</v>
      </c>
      <c r="C12" s="16" t="s">
        <v>102</v>
      </c>
      <c r="D12" s="17" t="s">
        <v>419</v>
      </c>
      <c r="E12" s="17">
        <v>67.0</v>
      </c>
      <c r="F12" s="17">
        <v>64.0</v>
      </c>
      <c r="G12" s="17">
        <v>71.0</v>
      </c>
      <c r="H12" s="17">
        <v>73.0</v>
      </c>
      <c r="I12" s="17">
        <v>275.0</v>
      </c>
      <c r="J12" s="16">
        <v>-9.0</v>
      </c>
      <c r="K12" s="18">
        <v>212500.0</v>
      </c>
      <c r="L12" s="17">
        <v>7.0</v>
      </c>
      <c r="M12" s="17">
        <v>1.0</v>
      </c>
      <c r="N12" s="17">
        <v>3.0</v>
      </c>
      <c r="O12" s="17">
        <v>8.0</v>
      </c>
      <c r="P12" s="17">
        <v>40.0</v>
      </c>
      <c r="Q12" s="16" t="s">
        <v>380</v>
      </c>
      <c r="R12" s="19">
        <v>300.3</v>
      </c>
      <c r="S12" s="17">
        <v>18.0</v>
      </c>
      <c r="T12" s="17">
        <v>55.0</v>
      </c>
      <c r="U12" s="16" t="s">
        <v>381</v>
      </c>
      <c r="V12" s="17">
        <v>28.3</v>
      </c>
      <c r="W12" s="17">
        <v>113.0</v>
      </c>
      <c r="X12" s="16" t="s">
        <v>374</v>
      </c>
      <c r="Y12" s="17">
        <v>-4.0</v>
      </c>
      <c r="Z12" s="17">
        <v>-3.0</v>
      </c>
      <c r="AA12" s="17">
        <v>-2.0</v>
      </c>
      <c r="AB12" s="17">
        <v>1.0</v>
      </c>
      <c r="AC12" s="17">
        <v>17.0</v>
      </c>
      <c r="AD12" s="17">
        <v>45.0</v>
      </c>
      <c r="AE12" s="17">
        <v>8.0</v>
      </c>
      <c r="AF12" s="17">
        <v>1.0</v>
      </c>
      <c r="AG12" s="19">
        <v>85.5</v>
      </c>
    </row>
    <row r="13">
      <c r="A13" s="16" t="s">
        <v>355</v>
      </c>
      <c r="B13" s="16">
        <v>2016.0</v>
      </c>
      <c r="C13" s="16" t="s">
        <v>425</v>
      </c>
      <c r="D13" s="17" t="s">
        <v>419</v>
      </c>
      <c r="E13" s="17">
        <v>68.0</v>
      </c>
      <c r="F13" s="17">
        <v>68.0</v>
      </c>
      <c r="G13" s="17">
        <v>69.0</v>
      </c>
      <c r="H13" s="17">
        <v>70.0</v>
      </c>
      <c r="I13" s="17">
        <v>275.0</v>
      </c>
      <c r="J13" s="16">
        <v>-9.0</v>
      </c>
      <c r="K13" s="18">
        <v>212500.0</v>
      </c>
      <c r="L13" s="17">
        <v>20.0</v>
      </c>
      <c r="M13" s="17">
        <v>13.0</v>
      </c>
      <c r="N13" s="17">
        <v>11.0</v>
      </c>
      <c r="O13" s="17">
        <v>8.0</v>
      </c>
      <c r="P13" s="17">
        <v>37.0</v>
      </c>
      <c r="Q13" s="16" t="s">
        <v>382</v>
      </c>
      <c r="R13" s="19">
        <v>288.6</v>
      </c>
      <c r="S13" s="17">
        <v>47.0</v>
      </c>
      <c r="T13" s="17">
        <v>49.0</v>
      </c>
      <c r="U13" s="16" t="s">
        <v>404</v>
      </c>
      <c r="V13" s="17">
        <v>27.0</v>
      </c>
      <c r="W13" s="17">
        <v>108.0</v>
      </c>
      <c r="X13" s="16" t="s">
        <v>388</v>
      </c>
      <c r="Y13" s="17">
        <f>+2</f>
        <v>2</v>
      </c>
      <c r="Z13" s="17">
        <v>-7.0</v>
      </c>
      <c r="AA13" s="17">
        <v>-4.0</v>
      </c>
      <c r="AB13" s="17">
        <v>0.0</v>
      </c>
      <c r="AC13" s="17">
        <v>18.0</v>
      </c>
      <c r="AD13" s="17">
        <v>47.0</v>
      </c>
      <c r="AE13" s="17">
        <v>5.0</v>
      </c>
      <c r="AF13" s="17">
        <v>2.0</v>
      </c>
      <c r="AG13" s="19">
        <v>82.0</v>
      </c>
    </row>
    <row r="14">
      <c r="A14" s="16" t="s">
        <v>355</v>
      </c>
      <c r="B14" s="16">
        <v>2016.0</v>
      </c>
      <c r="C14" s="16" t="s">
        <v>40</v>
      </c>
      <c r="D14" s="17" t="s">
        <v>409</v>
      </c>
      <c r="E14" s="17">
        <v>73.0</v>
      </c>
      <c r="F14" s="17">
        <v>67.0</v>
      </c>
      <c r="G14" s="17">
        <v>69.0</v>
      </c>
      <c r="H14" s="17">
        <v>67.0</v>
      </c>
      <c r="I14" s="17">
        <v>276.0</v>
      </c>
      <c r="J14" s="16">
        <v>-8.0</v>
      </c>
      <c r="K14" s="18">
        <v>131750.0</v>
      </c>
      <c r="L14" s="17">
        <v>86.0</v>
      </c>
      <c r="M14" s="17">
        <v>54.0</v>
      </c>
      <c r="N14" s="17">
        <v>33.0</v>
      </c>
      <c r="O14" s="17">
        <v>15.0</v>
      </c>
      <c r="P14" s="17">
        <v>44.0</v>
      </c>
      <c r="Q14" s="16" t="s">
        <v>392</v>
      </c>
      <c r="R14" s="19">
        <v>288.4</v>
      </c>
      <c r="S14" s="17">
        <v>50.0</v>
      </c>
      <c r="T14" s="17">
        <v>56.0</v>
      </c>
      <c r="U14" s="16" t="s">
        <v>430</v>
      </c>
      <c r="V14" s="17">
        <v>29.5</v>
      </c>
      <c r="W14" s="17">
        <v>118.0</v>
      </c>
      <c r="X14" s="16" t="s">
        <v>393</v>
      </c>
      <c r="Y14" s="17" t="s">
        <v>366</v>
      </c>
      <c r="Z14" s="17">
        <v>-3.0</v>
      </c>
      <c r="AA14" s="17">
        <v>-5.0</v>
      </c>
      <c r="AB14" s="17">
        <v>0.0</v>
      </c>
      <c r="AC14" s="17">
        <v>20.0</v>
      </c>
      <c r="AD14" s="17">
        <v>40.0</v>
      </c>
      <c r="AE14" s="17">
        <v>12.0</v>
      </c>
      <c r="AF14" s="17">
        <v>0.0</v>
      </c>
      <c r="AG14" s="19">
        <v>80.0</v>
      </c>
    </row>
    <row r="15">
      <c r="A15" s="16" t="s">
        <v>355</v>
      </c>
      <c r="B15" s="16">
        <v>2016.0</v>
      </c>
      <c r="C15" s="16" t="s">
        <v>204</v>
      </c>
      <c r="D15" s="17" t="s">
        <v>419</v>
      </c>
      <c r="E15" s="17">
        <v>70.0</v>
      </c>
      <c r="F15" s="17">
        <v>68.0</v>
      </c>
      <c r="G15" s="17">
        <v>71.0</v>
      </c>
      <c r="H15" s="17">
        <v>66.0</v>
      </c>
      <c r="I15" s="17">
        <v>275.0</v>
      </c>
      <c r="J15" s="16">
        <v>-9.0</v>
      </c>
      <c r="K15" s="18">
        <v>212500.0</v>
      </c>
      <c r="L15" s="17">
        <v>48.0</v>
      </c>
      <c r="M15" s="17">
        <v>30.0</v>
      </c>
      <c r="N15" s="17">
        <v>33.0</v>
      </c>
      <c r="O15" s="17">
        <v>8.0</v>
      </c>
      <c r="P15" s="17">
        <v>42.0</v>
      </c>
      <c r="Q15" s="16" t="s">
        <v>419</v>
      </c>
      <c r="R15" s="19">
        <v>281.8</v>
      </c>
      <c r="S15" s="17">
        <v>62.0</v>
      </c>
      <c r="T15" s="17">
        <v>52.0</v>
      </c>
      <c r="U15" s="16" t="s">
        <v>373</v>
      </c>
      <c r="V15" s="17">
        <v>29.3</v>
      </c>
      <c r="W15" s="17">
        <v>117.0</v>
      </c>
      <c r="X15" s="16" t="s">
        <v>422</v>
      </c>
      <c r="Y15" s="17">
        <v>-1.0</v>
      </c>
      <c r="Z15" s="17">
        <v>-6.0</v>
      </c>
      <c r="AA15" s="17">
        <v>-2.0</v>
      </c>
      <c r="AB15" s="17">
        <v>0.0</v>
      </c>
      <c r="AC15" s="17">
        <v>17.0</v>
      </c>
      <c r="AD15" s="17">
        <v>47.0</v>
      </c>
      <c r="AE15" s="17">
        <v>8.0</v>
      </c>
      <c r="AF15" s="17">
        <v>0.0</v>
      </c>
      <c r="AG15" s="19">
        <v>79.5</v>
      </c>
    </row>
    <row r="16">
      <c r="A16" s="16" t="s">
        <v>355</v>
      </c>
      <c r="B16" s="16">
        <v>2016.0</v>
      </c>
      <c r="C16" s="16" t="s">
        <v>437</v>
      </c>
      <c r="D16" s="17" t="s">
        <v>374</v>
      </c>
      <c r="E16" s="17">
        <v>68.0</v>
      </c>
      <c r="F16" s="17">
        <v>66.0</v>
      </c>
      <c r="G16" s="17">
        <v>68.0</v>
      </c>
      <c r="H16" s="17">
        <v>76.0</v>
      </c>
      <c r="I16" s="17">
        <v>278.0</v>
      </c>
      <c r="J16" s="16">
        <v>-6.0</v>
      </c>
      <c r="K16" s="18">
        <v>64317.0</v>
      </c>
      <c r="L16" s="17">
        <v>20.0</v>
      </c>
      <c r="M16" s="17">
        <v>5.0</v>
      </c>
      <c r="N16" s="17">
        <v>3.0</v>
      </c>
      <c r="O16" s="17">
        <v>24.0</v>
      </c>
      <c r="P16" s="17">
        <v>29.0</v>
      </c>
      <c r="Q16" s="16" t="s">
        <v>411</v>
      </c>
      <c r="R16" s="19">
        <v>293.1</v>
      </c>
      <c r="S16" s="17" t="s">
        <v>438</v>
      </c>
      <c r="T16" s="17">
        <v>48.0</v>
      </c>
      <c r="U16" s="16" t="s">
        <v>439</v>
      </c>
      <c r="V16" s="17">
        <v>27.8</v>
      </c>
      <c r="W16" s="17">
        <v>111.0</v>
      </c>
      <c r="X16" s="16" t="s">
        <v>414</v>
      </c>
      <c r="Y16" s="17">
        <f>+1</f>
        <v>1</v>
      </c>
      <c r="Z16" s="17">
        <v>-5.0</v>
      </c>
      <c r="AA16" s="17">
        <v>-2.0</v>
      </c>
      <c r="AB16" s="17">
        <v>1.0</v>
      </c>
      <c r="AC16" s="17">
        <v>18.0</v>
      </c>
      <c r="AD16" s="17">
        <v>40.0</v>
      </c>
      <c r="AE16" s="17">
        <v>12.0</v>
      </c>
      <c r="AF16" s="17">
        <v>1.0</v>
      </c>
      <c r="AG16" s="19">
        <v>79.0</v>
      </c>
    </row>
    <row r="17">
      <c r="A17" s="16" t="s">
        <v>355</v>
      </c>
      <c r="B17" s="16">
        <v>2016.0</v>
      </c>
      <c r="C17" s="16" t="s">
        <v>442</v>
      </c>
      <c r="D17" s="17" t="s">
        <v>419</v>
      </c>
      <c r="E17" s="17">
        <v>67.0</v>
      </c>
      <c r="F17" s="17">
        <v>69.0</v>
      </c>
      <c r="G17" s="17">
        <v>69.0</v>
      </c>
      <c r="H17" s="17">
        <v>70.0</v>
      </c>
      <c r="I17" s="17">
        <v>275.0</v>
      </c>
      <c r="J17" s="16">
        <v>-9.0</v>
      </c>
      <c r="K17" s="18">
        <v>212500.0</v>
      </c>
      <c r="L17" s="17">
        <v>7.0</v>
      </c>
      <c r="M17" s="17">
        <v>13.0</v>
      </c>
      <c r="N17" s="17">
        <v>11.0</v>
      </c>
      <c r="O17" s="17">
        <v>8.0</v>
      </c>
      <c r="P17" s="17">
        <v>43.0</v>
      </c>
      <c r="Q17" s="16" t="s">
        <v>434</v>
      </c>
      <c r="R17" s="19">
        <v>286.1</v>
      </c>
      <c r="S17" s="17" t="s">
        <v>444</v>
      </c>
      <c r="T17" s="17">
        <v>46.0</v>
      </c>
      <c r="U17" s="16" t="s">
        <v>445</v>
      </c>
      <c r="V17" s="17">
        <v>27.0</v>
      </c>
      <c r="W17" s="17">
        <v>108.0</v>
      </c>
      <c r="X17" s="16" t="s">
        <v>388</v>
      </c>
      <c r="Y17" s="17" t="s">
        <v>366</v>
      </c>
      <c r="Z17" s="17">
        <v>-6.0</v>
      </c>
      <c r="AA17" s="17">
        <v>-3.0</v>
      </c>
      <c r="AB17" s="17">
        <v>0.0</v>
      </c>
      <c r="AC17" s="17">
        <v>16.0</v>
      </c>
      <c r="AD17" s="17">
        <v>50.0</v>
      </c>
      <c r="AE17" s="17">
        <v>5.0</v>
      </c>
      <c r="AF17" s="17">
        <v>1.0</v>
      </c>
      <c r="AG17" s="19">
        <v>78.5</v>
      </c>
    </row>
    <row r="18">
      <c r="A18" s="16" t="s">
        <v>355</v>
      </c>
      <c r="B18" s="16">
        <v>2016.0</v>
      </c>
      <c r="C18" s="16" t="s">
        <v>151</v>
      </c>
      <c r="D18" s="17" t="s">
        <v>419</v>
      </c>
      <c r="E18" s="17">
        <v>65.0</v>
      </c>
      <c r="F18" s="17">
        <v>70.0</v>
      </c>
      <c r="G18" s="17">
        <v>68.0</v>
      </c>
      <c r="H18" s="17">
        <v>72.0</v>
      </c>
      <c r="I18" s="17">
        <v>275.0</v>
      </c>
      <c r="J18" s="16">
        <v>-9.0</v>
      </c>
      <c r="K18" s="18">
        <v>212500.0</v>
      </c>
      <c r="L18" s="17">
        <v>1.0</v>
      </c>
      <c r="M18" s="17">
        <v>7.0</v>
      </c>
      <c r="N18" s="17">
        <v>6.0</v>
      </c>
      <c r="O18" s="17">
        <v>8.0</v>
      </c>
      <c r="P18" s="17">
        <v>36.0</v>
      </c>
      <c r="Q18" s="16" t="s">
        <v>361</v>
      </c>
      <c r="R18" s="19">
        <v>280.8</v>
      </c>
      <c r="S18" s="17">
        <v>63.0</v>
      </c>
      <c r="T18" s="17">
        <v>47.0</v>
      </c>
      <c r="U18" s="16" t="s">
        <v>387</v>
      </c>
      <c r="V18" s="17">
        <v>27.3</v>
      </c>
      <c r="W18" s="17">
        <v>109.0</v>
      </c>
      <c r="X18" s="16" t="s">
        <v>430</v>
      </c>
      <c r="Y18" s="17" t="s">
        <v>366</v>
      </c>
      <c r="Z18" s="17">
        <v>-6.0</v>
      </c>
      <c r="AA18" s="17">
        <v>-3.0</v>
      </c>
      <c r="AB18" s="17">
        <v>0.0</v>
      </c>
      <c r="AC18" s="17">
        <v>15.0</v>
      </c>
      <c r="AD18" s="17">
        <v>51.0</v>
      </c>
      <c r="AE18" s="17">
        <v>6.0</v>
      </c>
      <c r="AF18" s="17">
        <v>0.0</v>
      </c>
      <c r="AG18" s="19">
        <v>76.5</v>
      </c>
    </row>
    <row r="19">
      <c r="A19" s="16" t="s">
        <v>355</v>
      </c>
      <c r="B19" s="16">
        <v>2016.0</v>
      </c>
      <c r="C19" s="16" t="s">
        <v>89</v>
      </c>
      <c r="D19" s="17" t="s">
        <v>409</v>
      </c>
      <c r="E19" s="17">
        <v>69.0</v>
      </c>
      <c r="F19" s="17">
        <v>66.0</v>
      </c>
      <c r="G19" s="17">
        <v>74.0</v>
      </c>
      <c r="H19" s="17">
        <v>67.0</v>
      </c>
      <c r="I19" s="17">
        <v>276.0</v>
      </c>
      <c r="J19" s="16">
        <v>-8.0</v>
      </c>
      <c r="K19" s="18">
        <v>131750.0</v>
      </c>
      <c r="L19" s="17">
        <v>38.0</v>
      </c>
      <c r="M19" s="17">
        <v>7.0</v>
      </c>
      <c r="N19" s="17">
        <v>33.0</v>
      </c>
      <c r="O19" s="17">
        <v>15.0</v>
      </c>
      <c r="P19" s="17">
        <v>36.0</v>
      </c>
      <c r="Q19" s="16" t="s">
        <v>361</v>
      </c>
      <c r="R19" s="19">
        <v>289.9</v>
      </c>
      <c r="S19" s="17">
        <v>45.0</v>
      </c>
      <c r="T19" s="17">
        <v>51.0</v>
      </c>
      <c r="U19" s="16" t="s">
        <v>428</v>
      </c>
      <c r="V19" s="17">
        <v>28.0</v>
      </c>
      <c r="W19" s="17">
        <v>112.0</v>
      </c>
      <c r="X19" s="16" t="s">
        <v>364</v>
      </c>
      <c r="Y19" s="17">
        <f t="shared" ref="Y19:Y20" si="1">+2</f>
        <v>2</v>
      </c>
      <c r="Z19" s="17">
        <v>-9.0</v>
      </c>
      <c r="AA19" s="17">
        <v>-1.0</v>
      </c>
      <c r="AB19" s="17">
        <v>0.0</v>
      </c>
      <c r="AC19" s="17">
        <v>17.0</v>
      </c>
      <c r="AD19" s="17">
        <v>47.0</v>
      </c>
      <c r="AE19" s="17">
        <v>7.0</v>
      </c>
      <c r="AF19" s="17">
        <v>1.0</v>
      </c>
      <c r="AG19" s="19">
        <v>76.0</v>
      </c>
    </row>
    <row r="20">
      <c r="A20" s="16" t="s">
        <v>355</v>
      </c>
      <c r="B20" s="16">
        <v>2016.0</v>
      </c>
      <c r="C20" s="16" t="s">
        <v>78</v>
      </c>
      <c r="D20" s="17" t="s">
        <v>409</v>
      </c>
      <c r="E20" s="17">
        <v>69.0</v>
      </c>
      <c r="F20" s="17">
        <v>69.0</v>
      </c>
      <c r="G20" s="17">
        <v>70.0</v>
      </c>
      <c r="H20" s="17">
        <v>68.0</v>
      </c>
      <c r="I20" s="17">
        <v>276.0</v>
      </c>
      <c r="J20" s="16">
        <v>-8.0</v>
      </c>
      <c r="K20" s="18">
        <v>131750.0</v>
      </c>
      <c r="L20" s="17">
        <v>38.0</v>
      </c>
      <c r="M20" s="17">
        <v>30.0</v>
      </c>
      <c r="N20" s="17">
        <v>23.0</v>
      </c>
      <c r="O20" s="17">
        <v>15.0</v>
      </c>
      <c r="P20" s="17">
        <v>33.0</v>
      </c>
      <c r="Q20" s="16" t="s">
        <v>453</v>
      </c>
      <c r="R20" s="19">
        <v>301.8</v>
      </c>
      <c r="S20" s="17">
        <v>13.0</v>
      </c>
      <c r="T20" s="17">
        <v>56.0</v>
      </c>
      <c r="U20" s="16" t="s">
        <v>430</v>
      </c>
      <c r="V20" s="17">
        <v>30.3</v>
      </c>
      <c r="W20" s="17">
        <v>121.0</v>
      </c>
      <c r="X20" s="16">
        <v>61.0</v>
      </c>
      <c r="Y20" s="17">
        <f t="shared" si="1"/>
        <v>2</v>
      </c>
      <c r="Z20" s="17">
        <v>-5.0</v>
      </c>
      <c r="AA20" s="17">
        <v>-5.0</v>
      </c>
      <c r="AB20" s="17">
        <v>0.0</v>
      </c>
      <c r="AC20" s="17">
        <v>17.0</v>
      </c>
      <c r="AD20" s="17">
        <v>47.0</v>
      </c>
      <c r="AE20" s="17">
        <v>7.0</v>
      </c>
      <c r="AF20" s="17">
        <v>1.0</v>
      </c>
      <c r="AG20" s="19">
        <v>76.0</v>
      </c>
    </row>
    <row r="21">
      <c r="A21" s="16" t="s">
        <v>355</v>
      </c>
      <c r="B21" s="16">
        <v>2016.0</v>
      </c>
      <c r="C21" s="16" t="s">
        <v>458</v>
      </c>
      <c r="D21" s="17" t="s">
        <v>374</v>
      </c>
      <c r="E21" s="17">
        <v>70.0</v>
      </c>
      <c r="F21" s="17">
        <v>68.0</v>
      </c>
      <c r="G21" s="17">
        <v>67.0</v>
      </c>
      <c r="H21" s="17">
        <v>73.0</v>
      </c>
      <c r="I21" s="17">
        <v>278.0</v>
      </c>
      <c r="J21" s="16">
        <v>-6.0</v>
      </c>
      <c r="K21" s="18">
        <v>64317.0</v>
      </c>
      <c r="L21" s="17">
        <v>48.0</v>
      </c>
      <c r="M21" s="17">
        <v>30.0</v>
      </c>
      <c r="N21" s="17">
        <v>11.0</v>
      </c>
      <c r="O21" s="17">
        <v>24.0</v>
      </c>
      <c r="P21" s="17">
        <v>36.0</v>
      </c>
      <c r="Q21" s="16" t="s">
        <v>361</v>
      </c>
      <c r="R21" s="19">
        <v>302.1</v>
      </c>
      <c r="S21" s="17">
        <v>12.0</v>
      </c>
      <c r="T21" s="17">
        <v>54.0</v>
      </c>
      <c r="U21" s="16" t="s">
        <v>412</v>
      </c>
      <c r="V21" s="17">
        <v>29.3</v>
      </c>
      <c r="W21" s="17">
        <v>117.0</v>
      </c>
      <c r="X21" s="16" t="s">
        <v>422</v>
      </c>
      <c r="Y21" s="17">
        <v>-4.0</v>
      </c>
      <c r="Z21" s="17">
        <f>+2</f>
        <v>2</v>
      </c>
      <c r="AA21" s="17">
        <v>-4.0</v>
      </c>
      <c r="AB21" s="17">
        <v>0.0</v>
      </c>
      <c r="AC21" s="17">
        <v>20.0</v>
      </c>
      <c r="AD21" s="17">
        <v>38.0</v>
      </c>
      <c r="AE21" s="17">
        <v>14.0</v>
      </c>
      <c r="AF21" s="17">
        <v>0.0</v>
      </c>
      <c r="AG21" s="19">
        <v>76.0</v>
      </c>
    </row>
    <row r="22">
      <c r="A22" s="16" t="s">
        <v>355</v>
      </c>
      <c r="B22" s="16">
        <v>2016.0</v>
      </c>
      <c r="C22" s="16" t="s">
        <v>118</v>
      </c>
      <c r="D22" s="17" t="s">
        <v>438</v>
      </c>
      <c r="E22" s="17">
        <v>67.0</v>
      </c>
      <c r="F22" s="17">
        <v>71.0</v>
      </c>
      <c r="G22" s="17">
        <v>73.0</v>
      </c>
      <c r="H22" s="17">
        <v>68.0</v>
      </c>
      <c r="I22" s="17">
        <v>279.0</v>
      </c>
      <c r="J22" s="16">
        <v>-5.0</v>
      </c>
      <c r="K22" s="18">
        <v>43031.0</v>
      </c>
      <c r="L22" s="17">
        <v>7.0</v>
      </c>
      <c r="M22" s="17">
        <v>30.0</v>
      </c>
      <c r="N22" s="17">
        <v>48.0</v>
      </c>
      <c r="O22" s="17">
        <v>33.0</v>
      </c>
      <c r="P22" s="17">
        <v>37.0</v>
      </c>
      <c r="Q22" s="16" t="s">
        <v>382</v>
      </c>
      <c r="R22" s="19">
        <v>297.5</v>
      </c>
      <c r="S22" s="17">
        <v>24.0</v>
      </c>
      <c r="T22" s="17">
        <v>48.0</v>
      </c>
      <c r="U22" s="16" t="s">
        <v>439</v>
      </c>
      <c r="V22" s="17">
        <v>28.0</v>
      </c>
      <c r="W22" s="17">
        <v>112.0</v>
      </c>
      <c r="X22" s="16" t="s">
        <v>364</v>
      </c>
      <c r="Y22" s="17">
        <f>+3</f>
        <v>3</v>
      </c>
      <c r="Z22" s="17">
        <v>-5.0</v>
      </c>
      <c r="AA22" s="17">
        <v>-3.0</v>
      </c>
      <c r="AB22" s="17">
        <v>0.0</v>
      </c>
      <c r="AC22" s="17">
        <v>21.0</v>
      </c>
      <c r="AD22" s="17">
        <v>37.0</v>
      </c>
      <c r="AE22" s="17">
        <v>12.0</v>
      </c>
      <c r="AF22" s="17">
        <v>2.0</v>
      </c>
      <c r="AG22" s="19">
        <v>75.5</v>
      </c>
    </row>
    <row r="23">
      <c r="A23" s="16" t="s">
        <v>355</v>
      </c>
      <c r="B23" s="16">
        <v>2016.0</v>
      </c>
      <c r="C23" s="16" t="s">
        <v>205</v>
      </c>
      <c r="D23" s="17" t="s">
        <v>374</v>
      </c>
      <c r="E23" s="17">
        <v>71.0</v>
      </c>
      <c r="F23" s="17">
        <v>66.0</v>
      </c>
      <c r="G23" s="17">
        <v>68.0</v>
      </c>
      <c r="H23" s="17">
        <v>73.0</v>
      </c>
      <c r="I23" s="17">
        <v>278.0</v>
      </c>
      <c r="J23" s="16">
        <v>-6.0</v>
      </c>
      <c r="K23" s="18">
        <v>64317.0</v>
      </c>
      <c r="L23" s="17">
        <v>67.0</v>
      </c>
      <c r="M23" s="17">
        <v>23.0</v>
      </c>
      <c r="N23" s="17">
        <v>11.0</v>
      </c>
      <c r="O23" s="17">
        <v>24.0</v>
      </c>
      <c r="P23" s="17">
        <v>38.0</v>
      </c>
      <c r="Q23" s="16" t="s">
        <v>374</v>
      </c>
      <c r="R23" s="19">
        <v>304.9</v>
      </c>
      <c r="S23" s="17">
        <v>10.0</v>
      </c>
      <c r="T23" s="17">
        <v>50.0</v>
      </c>
      <c r="U23" s="16" t="s">
        <v>420</v>
      </c>
      <c r="V23" s="17">
        <v>29.0</v>
      </c>
      <c r="W23" s="17">
        <v>116.0</v>
      </c>
      <c r="X23" s="16" t="s">
        <v>417</v>
      </c>
      <c r="Y23" s="17">
        <v>-2.0</v>
      </c>
      <c r="Z23" s="17">
        <v>-2.0</v>
      </c>
      <c r="AA23" s="17">
        <v>-2.0</v>
      </c>
      <c r="AB23" s="17">
        <v>0.0</v>
      </c>
      <c r="AC23" s="17">
        <v>19.0</v>
      </c>
      <c r="AD23" s="17">
        <v>41.0</v>
      </c>
      <c r="AE23" s="17">
        <v>11.0</v>
      </c>
      <c r="AF23" s="17">
        <v>1.0</v>
      </c>
      <c r="AG23" s="19">
        <v>75.0</v>
      </c>
    </row>
    <row r="24">
      <c r="A24" s="16" t="s">
        <v>355</v>
      </c>
      <c r="B24" s="16">
        <v>2016.0</v>
      </c>
      <c r="C24" s="16" t="s">
        <v>468</v>
      </c>
      <c r="D24" s="17" t="s">
        <v>409</v>
      </c>
      <c r="E24" s="17">
        <v>67.0</v>
      </c>
      <c r="F24" s="17">
        <v>71.0</v>
      </c>
      <c r="G24" s="17">
        <v>69.0</v>
      </c>
      <c r="H24" s="17">
        <v>69.0</v>
      </c>
      <c r="I24" s="17">
        <v>276.0</v>
      </c>
      <c r="J24" s="16">
        <v>-8.0</v>
      </c>
      <c r="K24" s="18">
        <v>131750.0</v>
      </c>
      <c r="L24" s="17">
        <v>7.0</v>
      </c>
      <c r="M24" s="17">
        <v>30.0</v>
      </c>
      <c r="N24" s="17">
        <v>22.0</v>
      </c>
      <c r="O24" s="17">
        <v>15.0</v>
      </c>
      <c r="P24" s="17">
        <v>34.0</v>
      </c>
      <c r="Q24" s="16" t="s">
        <v>470</v>
      </c>
      <c r="R24" s="19">
        <v>288.9</v>
      </c>
      <c r="S24" s="17">
        <v>46.0</v>
      </c>
      <c r="T24" s="17">
        <v>47.0</v>
      </c>
      <c r="U24" s="16" t="s">
        <v>387</v>
      </c>
      <c r="V24" s="17">
        <v>27.8</v>
      </c>
      <c r="W24" s="17">
        <v>111.0</v>
      </c>
      <c r="X24" s="16" t="s">
        <v>414</v>
      </c>
      <c r="Y24" s="17">
        <v>-2.0</v>
      </c>
      <c r="Z24" s="17">
        <v>-5.0</v>
      </c>
      <c r="AA24" s="17">
        <v>-1.0</v>
      </c>
      <c r="AB24" s="17">
        <v>0.0</v>
      </c>
      <c r="AC24" s="17">
        <v>16.0</v>
      </c>
      <c r="AD24" s="17">
        <v>49.0</v>
      </c>
      <c r="AE24" s="17">
        <v>6.0</v>
      </c>
      <c r="AF24" s="17">
        <v>1.0</v>
      </c>
      <c r="AG24" s="19">
        <v>74.5</v>
      </c>
    </row>
    <row r="25">
      <c r="A25" s="16" t="s">
        <v>355</v>
      </c>
      <c r="B25" s="16">
        <v>2016.0</v>
      </c>
      <c r="C25" s="16" t="s">
        <v>433</v>
      </c>
      <c r="D25" s="17" t="s">
        <v>361</v>
      </c>
      <c r="E25" s="17">
        <v>68.0</v>
      </c>
      <c r="F25" s="17">
        <v>70.0</v>
      </c>
      <c r="G25" s="17">
        <v>70.0</v>
      </c>
      <c r="H25" s="17">
        <v>72.0</v>
      </c>
      <c r="I25" s="17">
        <v>280.0</v>
      </c>
      <c r="J25" s="16">
        <v>-4.0</v>
      </c>
      <c r="K25" s="18">
        <v>31450.0</v>
      </c>
      <c r="L25" s="17">
        <v>20.0</v>
      </c>
      <c r="M25" s="17">
        <v>30.0</v>
      </c>
      <c r="N25" s="17">
        <v>23.0</v>
      </c>
      <c r="O25" s="17">
        <v>41.0</v>
      </c>
      <c r="P25" s="17">
        <v>45.0</v>
      </c>
      <c r="Q25" s="16">
        <v>2.0</v>
      </c>
      <c r="R25" s="19">
        <v>298.4</v>
      </c>
      <c r="S25" s="17">
        <v>20.0</v>
      </c>
      <c r="T25" s="17">
        <v>50.0</v>
      </c>
      <c r="U25" s="16" t="s">
        <v>420</v>
      </c>
      <c r="V25" s="17">
        <v>29.3</v>
      </c>
      <c r="W25" s="17">
        <v>117.0</v>
      </c>
      <c r="X25" s="16" t="s">
        <v>422</v>
      </c>
      <c r="Y25" s="17" t="s">
        <v>366</v>
      </c>
      <c r="Z25" s="17">
        <f>+3</f>
        <v>3</v>
      </c>
      <c r="AA25" s="17">
        <v>-7.0</v>
      </c>
      <c r="AB25" s="17">
        <v>1.0</v>
      </c>
      <c r="AC25" s="17">
        <v>18.0</v>
      </c>
      <c r="AD25" s="17">
        <v>39.0</v>
      </c>
      <c r="AE25" s="17">
        <v>12.0</v>
      </c>
      <c r="AF25" s="17">
        <v>2.0</v>
      </c>
      <c r="AG25" s="19">
        <v>74.5</v>
      </c>
    </row>
    <row r="26">
      <c r="A26" s="16" t="s">
        <v>355</v>
      </c>
      <c r="B26" s="16">
        <v>2016.0</v>
      </c>
      <c r="C26" s="16" t="s">
        <v>211</v>
      </c>
      <c r="D26" s="17" t="s">
        <v>374</v>
      </c>
      <c r="E26" s="17">
        <v>68.0</v>
      </c>
      <c r="F26" s="17">
        <v>65.0</v>
      </c>
      <c r="G26" s="17">
        <v>68.0</v>
      </c>
      <c r="H26" s="17">
        <v>77.0</v>
      </c>
      <c r="I26" s="17">
        <v>278.0</v>
      </c>
      <c r="J26" s="16">
        <v>-6.0</v>
      </c>
      <c r="K26" s="18">
        <v>64317.0</v>
      </c>
      <c r="L26" s="17">
        <v>20.0</v>
      </c>
      <c r="M26" s="17">
        <v>4.0</v>
      </c>
      <c r="N26" s="17">
        <v>2.0</v>
      </c>
      <c r="O26" s="17">
        <v>24.0</v>
      </c>
      <c r="P26" s="17">
        <v>33.0</v>
      </c>
      <c r="Q26" s="16" t="s">
        <v>453</v>
      </c>
      <c r="R26" s="19">
        <v>292.6</v>
      </c>
      <c r="S26" s="17">
        <v>35.0</v>
      </c>
      <c r="T26" s="17">
        <v>57.0</v>
      </c>
      <c r="U26" s="16" t="s">
        <v>392</v>
      </c>
      <c r="V26" s="17">
        <v>30.5</v>
      </c>
      <c r="W26" s="17">
        <v>122.0</v>
      </c>
      <c r="X26" s="16" t="s">
        <v>445</v>
      </c>
      <c r="Y26" s="17">
        <f>+3</f>
        <v>3</v>
      </c>
      <c r="Z26" s="17">
        <v>-4.0</v>
      </c>
      <c r="AA26" s="17">
        <v>-5.0</v>
      </c>
      <c r="AB26" s="17">
        <v>0.0</v>
      </c>
      <c r="AC26" s="17">
        <v>18.0</v>
      </c>
      <c r="AD26" s="17">
        <v>43.0</v>
      </c>
      <c r="AE26" s="17">
        <v>10.0</v>
      </c>
      <c r="AF26" s="17">
        <v>1.0</v>
      </c>
      <c r="AG26" s="19">
        <v>73.5</v>
      </c>
    </row>
    <row r="27">
      <c r="A27" s="16" t="s">
        <v>355</v>
      </c>
      <c r="B27" s="16">
        <v>2016.0</v>
      </c>
      <c r="C27" s="16" t="s">
        <v>36</v>
      </c>
      <c r="D27" s="17" t="s">
        <v>475</v>
      </c>
      <c r="E27" s="17">
        <v>68.0</v>
      </c>
      <c r="F27" s="17">
        <v>68.0</v>
      </c>
      <c r="G27" s="17">
        <v>72.0</v>
      </c>
      <c r="H27" s="17">
        <v>69.0</v>
      </c>
      <c r="I27" s="17">
        <v>277.0</v>
      </c>
      <c r="J27" s="16">
        <v>-7.0</v>
      </c>
      <c r="K27" s="18">
        <v>95200.0</v>
      </c>
      <c r="L27" s="17">
        <v>20.0</v>
      </c>
      <c r="M27" s="17">
        <v>13.0</v>
      </c>
      <c r="N27" s="17">
        <v>23.0</v>
      </c>
      <c r="O27" s="17">
        <v>21.0</v>
      </c>
      <c r="P27" s="17">
        <v>34.0</v>
      </c>
      <c r="Q27" s="16" t="s">
        <v>470</v>
      </c>
      <c r="R27" s="19">
        <v>292.3</v>
      </c>
      <c r="S27" s="17">
        <v>37.0</v>
      </c>
      <c r="T27" s="17">
        <v>47.0</v>
      </c>
      <c r="U27" s="16" t="s">
        <v>387</v>
      </c>
      <c r="V27" s="17">
        <v>27.8</v>
      </c>
      <c r="W27" s="17">
        <v>111.0</v>
      </c>
      <c r="X27" s="16" t="s">
        <v>414</v>
      </c>
      <c r="Y27" s="17">
        <v>-1.0</v>
      </c>
      <c r="Z27" s="17">
        <v>-3.0</v>
      </c>
      <c r="AA27" s="17">
        <v>-3.0</v>
      </c>
      <c r="AB27" s="17">
        <v>0.0</v>
      </c>
      <c r="AC27" s="17">
        <v>17.0</v>
      </c>
      <c r="AD27" s="17">
        <v>46.0</v>
      </c>
      <c r="AE27" s="17">
        <v>8.0</v>
      </c>
      <c r="AF27" s="17">
        <v>1.0</v>
      </c>
      <c r="AG27" s="19">
        <v>73.0</v>
      </c>
    </row>
    <row r="28">
      <c r="A28" s="16" t="s">
        <v>355</v>
      </c>
      <c r="B28" s="16">
        <v>2016.0</v>
      </c>
      <c r="C28" s="16" t="s">
        <v>51</v>
      </c>
      <c r="D28" s="17" t="s">
        <v>409</v>
      </c>
      <c r="E28" s="17">
        <v>69.0</v>
      </c>
      <c r="F28" s="17">
        <v>70.0</v>
      </c>
      <c r="G28" s="17">
        <v>67.0</v>
      </c>
      <c r="H28" s="17">
        <v>70.0</v>
      </c>
      <c r="I28" s="17">
        <v>276.0</v>
      </c>
      <c r="J28" s="16">
        <v>-8.0</v>
      </c>
      <c r="K28" s="18">
        <v>131750.0</v>
      </c>
      <c r="L28" s="17">
        <v>38.0</v>
      </c>
      <c r="M28" s="17">
        <v>46.0</v>
      </c>
      <c r="N28" s="17">
        <v>20.0</v>
      </c>
      <c r="O28" s="17">
        <v>15.0</v>
      </c>
      <c r="P28" s="17">
        <v>38.0</v>
      </c>
      <c r="Q28" s="16" t="s">
        <v>374</v>
      </c>
      <c r="R28" s="19">
        <v>288.5</v>
      </c>
      <c r="S28" s="17" t="s">
        <v>416</v>
      </c>
      <c r="T28" s="17">
        <v>49.0</v>
      </c>
      <c r="U28" s="16" t="s">
        <v>404</v>
      </c>
      <c r="V28" s="17">
        <v>28.5</v>
      </c>
      <c r="W28" s="17">
        <v>114.0</v>
      </c>
      <c r="X28" s="16" t="s">
        <v>478</v>
      </c>
      <c r="Y28" s="17">
        <f t="shared" ref="Y28:Y31" si="2">+2</f>
        <v>2</v>
      </c>
      <c r="Z28" s="17">
        <v>-5.0</v>
      </c>
      <c r="AA28" s="17">
        <v>-5.0</v>
      </c>
      <c r="AB28" s="17">
        <v>0.0</v>
      </c>
      <c r="AC28" s="17">
        <v>15.0</v>
      </c>
      <c r="AD28" s="17">
        <v>50.0</v>
      </c>
      <c r="AE28" s="17">
        <v>7.0</v>
      </c>
      <c r="AF28" s="17">
        <v>0.0</v>
      </c>
      <c r="AG28" s="19">
        <v>72.5</v>
      </c>
    </row>
    <row r="29">
      <c r="A29" s="16" t="s">
        <v>355</v>
      </c>
      <c r="B29" s="16">
        <v>2016.0</v>
      </c>
      <c r="C29" s="16" t="s">
        <v>480</v>
      </c>
      <c r="D29" s="17" t="s">
        <v>475</v>
      </c>
      <c r="E29" s="17">
        <v>66.0</v>
      </c>
      <c r="F29" s="17">
        <v>69.0</v>
      </c>
      <c r="G29" s="17">
        <v>75.0</v>
      </c>
      <c r="H29" s="17">
        <v>67.0</v>
      </c>
      <c r="I29" s="17">
        <v>277.0</v>
      </c>
      <c r="J29" s="16">
        <v>-7.0</v>
      </c>
      <c r="K29" s="18">
        <v>95200.0</v>
      </c>
      <c r="L29" s="17">
        <v>3.0</v>
      </c>
      <c r="M29" s="17">
        <v>7.0</v>
      </c>
      <c r="N29" s="17">
        <v>42.0</v>
      </c>
      <c r="O29" s="17">
        <v>21.0</v>
      </c>
      <c r="P29" s="17">
        <v>41.0</v>
      </c>
      <c r="Q29" s="16" t="s">
        <v>381</v>
      </c>
      <c r="R29" s="19">
        <v>268.4</v>
      </c>
      <c r="S29" s="17">
        <v>72.0</v>
      </c>
      <c r="T29" s="17">
        <v>48.0</v>
      </c>
      <c r="U29" s="16" t="s">
        <v>439</v>
      </c>
      <c r="V29" s="17">
        <v>28.0</v>
      </c>
      <c r="W29" s="17">
        <v>112.0</v>
      </c>
      <c r="X29" s="16" t="s">
        <v>364</v>
      </c>
      <c r="Y29" s="17">
        <f t="shared" si="2"/>
        <v>2</v>
      </c>
      <c r="Z29" s="17">
        <v>-9.0</v>
      </c>
      <c r="AA29" s="17" t="s">
        <v>366</v>
      </c>
      <c r="AB29" s="17">
        <v>0.0</v>
      </c>
      <c r="AC29" s="17">
        <v>17.0</v>
      </c>
      <c r="AD29" s="17">
        <v>45.0</v>
      </c>
      <c r="AE29" s="17">
        <v>10.0</v>
      </c>
      <c r="AF29" s="17">
        <v>0.0</v>
      </c>
      <c r="AG29" s="19">
        <v>72.5</v>
      </c>
    </row>
    <row r="30">
      <c r="A30" s="16" t="s">
        <v>355</v>
      </c>
      <c r="B30" s="16">
        <v>2016.0</v>
      </c>
      <c r="C30" s="16" t="s">
        <v>44</v>
      </c>
      <c r="D30" s="17" t="s">
        <v>374</v>
      </c>
      <c r="E30" s="17">
        <v>68.0</v>
      </c>
      <c r="F30" s="17">
        <v>68.0</v>
      </c>
      <c r="G30" s="17">
        <v>72.0</v>
      </c>
      <c r="H30" s="17">
        <v>70.0</v>
      </c>
      <c r="I30" s="17">
        <v>278.0</v>
      </c>
      <c r="J30" s="16">
        <v>-6.0</v>
      </c>
      <c r="K30" s="18">
        <v>64317.0</v>
      </c>
      <c r="L30" s="17">
        <v>20.0</v>
      </c>
      <c r="M30" s="17">
        <v>13.0</v>
      </c>
      <c r="N30" s="17">
        <v>23.0</v>
      </c>
      <c r="O30" s="17">
        <v>24.0</v>
      </c>
      <c r="P30" s="17">
        <v>46.0</v>
      </c>
      <c r="Q30" s="16">
        <v>1.0</v>
      </c>
      <c r="R30" s="19">
        <v>295.9</v>
      </c>
      <c r="S30" s="17">
        <v>28.0</v>
      </c>
      <c r="T30" s="17">
        <v>51.0</v>
      </c>
      <c r="U30" s="16" t="s">
        <v>428</v>
      </c>
      <c r="V30" s="17">
        <v>29.8</v>
      </c>
      <c r="W30" s="17">
        <v>119.0</v>
      </c>
      <c r="X30" s="16" t="s">
        <v>483</v>
      </c>
      <c r="Y30" s="17">
        <f t="shared" si="2"/>
        <v>2</v>
      </c>
      <c r="Z30" s="17">
        <v>-4.0</v>
      </c>
      <c r="AA30" s="17">
        <v>-4.0</v>
      </c>
      <c r="AB30" s="17">
        <v>0.0</v>
      </c>
      <c r="AC30" s="17">
        <v>17.0</v>
      </c>
      <c r="AD30" s="17">
        <v>44.0</v>
      </c>
      <c r="AE30" s="17">
        <v>11.0</v>
      </c>
      <c r="AF30" s="17">
        <v>0.0</v>
      </c>
      <c r="AG30" s="19">
        <v>71.5</v>
      </c>
    </row>
    <row r="31">
      <c r="A31" s="16" t="s">
        <v>355</v>
      </c>
      <c r="B31" s="16">
        <v>2016.0</v>
      </c>
      <c r="C31" s="16" t="s">
        <v>297</v>
      </c>
      <c r="D31" s="17" t="s">
        <v>374</v>
      </c>
      <c r="E31" s="17">
        <v>67.0</v>
      </c>
      <c r="F31" s="17">
        <v>69.0</v>
      </c>
      <c r="G31" s="17">
        <v>68.0</v>
      </c>
      <c r="H31" s="17">
        <v>74.0</v>
      </c>
      <c r="I31" s="17">
        <v>278.0</v>
      </c>
      <c r="J31" s="16">
        <v>-6.0</v>
      </c>
      <c r="K31" s="18">
        <v>64317.0</v>
      </c>
      <c r="L31" s="17">
        <v>7.0</v>
      </c>
      <c r="M31" s="17">
        <v>13.0</v>
      </c>
      <c r="N31" s="17">
        <v>7.0</v>
      </c>
      <c r="O31" s="17">
        <v>24.0</v>
      </c>
      <c r="P31" s="17">
        <v>37.0</v>
      </c>
      <c r="Q31" s="16" t="s">
        <v>382</v>
      </c>
      <c r="R31" s="19">
        <v>303.0</v>
      </c>
      <c r="S31" s="17">
        <v>11.0</v>
      </c>
      <c r="T31" s="17">
        <v>52.0</v>
      </c>
      <c r="U31" s="16" t="s">
        <v>373</v>
      </c>
      <c r="V31" s="17">
        <v>29.5</v>
      </c>
      <c r="W31" s="17">
        <v>118.0</v>
      </c>
      <c r="X31" s="16" t="s">
        <v>393</v>
      </c>
      <c r="Y31" s="17">
        <f t="shared" si="2"/>
        <v>2</v>
      </c>
      <c r="Z31" s="17">
        <v>-4.0</v>
      </c>
      <c r="AA31" s="17">
        <v>-4.0</v>
      </c>
      <c r="AB31" s="17">
        <v>1.0</v>
      </c>
      <c r="AC31" s="17">
        <v>13.0</v>
      </c>
      <c r="AD31" s="17">
        <v>50.0</v>
      </c>
      <c r="AE31" s="17">
        <v>7.0</v>
      </c>
      <c r="AF31" s="17">
        <v>1.0</v>
      </c>
      <c r="AG31" s="19">
        <v>71.5</v>
      </c>
    </row>
    <row r="32">
      <c r="A32" s="16" t="s">
        <v>355</v>
      </c>
      <c r="B32" s="16">
        <v>2016.0</v>
      </c>
      <c r="C32" s="16" t="s">
        <v>486</v>
      </c>
      <c r="D32" s="17" t="s">
        <v>374</v>
      </c>
      <c r="E32" s="17">
        <v>68.0</v>
      </c>
      <c r="F32" s="17">
        <v>69.0</v>
      </c>
      <c r="G32" s="17">
        <v>73.0</v>
      </c>
      <c r="H32" s="17">
        <v>68.0</v>
      </c>
      <c r="I32" s="17">
        <v>278.0</v>
      </c>
      <c r="J32" s="16">
        <v>-6.0</v>
      </c>
      <c r="K32" s="18">
        <v>64317.0</v>
      </c>
      <c r="L32" s="17">
        <v>20.0</v>
      </c>
      <c r="M32" s="17">
        <v>23.0</v>
      </c>
      <c r="N32" s="17">
        <v>42.0</v>
      </c>
      <c r="O32" s="17">
        <v>24.0</v>
      </c>
      <c r="P32" s="17">
        <v>39.0</v>
      </c>
      <c r="Q32" s="16" t="s">
        <v>373</v>
      </c>
      <c r="R32" s="19">
        <v>284.8</v>
      </c>
      <c r="S32" s="17">
        <v>56.0</v>
      </c>
      <c r="T32" s="17">
        <v>56.0</v>
      </c>
      <c r="U32" s="16" t="s">
        <v>430</v>
      </c>
      <c r="V32" s="17">
        <v>29.8</v>
      </c>
      <c r="W32" s="17">
        <v>119.0</v>
      </c>
      <c r="X32" s="16" t="s">
        <v>483</v>
      </c>
      <c r="Y32" s="17">
        <f>+1</f>
        <v>1</v>
      </c>
      <c r="Z32" s="17">
        <v>-3.0</v>
      </c>
      <c r="AA32" s="17">
        <v>-4.0</v>
      </c>
      <c r="AB32" s="17">
        <v>0.0</v>
      </c>
      <c r="AC32" s="17">
        <v>16.0</v>
      </c>
      <c r="AD32" s="17">
        <v>48.0</v>
      </c>
      <c r="AE32" s="17">
        <v>6.0</v>
      </c>
      <c r="AF32" s="17">
        <v>2.0</v>
      </c>
      <c r="AG32" s="19">
        <v>71.0</v>
      </c>
    </row>
    <row r="33">
      <c r="A33" s="16" t="s">
        <v>355</v>
      </c>
      <c r="B33" s="16">
        <v>2016.0</v>
      </c>
      <c r="C33" s="16" t="s">
        <v>68</v>
      </c>
      <c r="D33" s="17" t="s">
        <v>435</v>
      </c>
      <c r="E33" s="17">
        <v>69.0</v>
      </c>
      <c r="F33" s="17">
        <v>71.0</v>
      </c>
      <c r="G33" s="17">
        <v>69.0</v>
      </c>
      <c r="H33" s="17">
        <v>72.0</v>
      </c>
      <c r="I33" s="17">
        <v>281.0</v>
      </c>
      <c r="J33" s="16">
        <v>-3.0</v>
      </c>
      <c r="K33" s="18">
        <v>22731.0</v>
      </c>
      <c r="L33" s="17">
        <v>38.0</v>
      </c>
      <c r="M33" s="17">
        <v>54.0</v>
      </c>
      <c r="N33" s="17">
        <v>33.0</v>
      </c>
      <c r="O33" s="17">
        <v>46.0</v>
      </c>
      <c r="P33" s="17">
        <v>32.0</v>
      </c>
      <c r="Q33" s="16" t="s">
        <v>492</v>
      </c>
      <c r="R33" s="19">
        <v>306.6</v>
      </c>
      <c r="S33" s="17">
        <v>7.0</v>
      </c>
      <c r="T33" s="17">
        <v>52.0</v>
      </c>
      <c r="U33" s="16" t="s">
        <v>373</v>
      </c>
      <c r="V33" s="17">
        <v>29.0</v>
      </c>
      <c r="W33" s="17">
        <v>116.0</v>
      </c>
      <c r="X33" s="16" t="s">
        <v>417</v>
      </c>
      <c r="Y33" s="17">
        <f>+5</f>
        <v>5</v>
      </c>
      <c r="Z33" s="17">
        <v>-4.0</v>
      </c>
      <c r="AA33" s="17">
        <v>-4.0</v>
      </c>
      <c r="AB33" s="17">
        <v>0.0</v>
      </c>
      <c r="AC33" s="17">
        <v>18.0</v>
      </c>
      <c r="AD33" s="17">
        <v>42.0</v>
      </c>
      <c r="AE33" s="17">
        <v>9.0</v>
      </c>
      <c r="AF33" s="17">
        <v>3.0</v>
      </c>
      <c r="AG33" s="19">
        <v>68.5</v>
      </c>
    </row>
    <row r="34">
      <c r="A34" s="16" t="s">
        <v>355</v>
      </c>
      <c r="B34" s="16">
        <v>2016.0</v>
      </c>
      <c r="C34" s="16" t="s">
        <v>291</v>
      </c>
      <c r="D34" s="17" t="s">
        <v>475</v>
      </c>
      <c r="E34" s="17">
        <v>67.0</v>
      </c>
      <c r="F34" s="17">
        <v>71.0</v>
      </c>
      <c r="G34" s="17">
        <v>72.0</v>
      </c>
      <c r="H34" s="17">
        <v>67.0</v>
      </c>
      <c r="I34" s="17">
        <v>277.0</v>
      </c>
      <c r="J34" s="16">
        <v>-7.0</v>
      </c>
      <c r="K34" s="18">
        <v>95200.0</v>
      </c>
      <c r="L34" s="17">
        <v>7.0</v>
      </c>
      <c r="M34" s="17">
        <v>30.0</v>
      </c>
      <c r="N34" s="17">
        <v>42.0</v>
      </c>
      <c r="O34" s="17">
        <v>21.0</v>
      </c>
      <c r="P34" s="17">
        <v>34.0</v>
      </c>
      <c r="Q34" s="16" t="s">
        <v>470</v>
      </c>
      <c r="R34" s="19">
        <v>286.8</v>
      </c>
      <c r="S34" s="17">
        <v>52.0</v>
      </c>
      <c r="T34" s="17">
        <v>48.0</v>
      </c>
      <c r="U34" s="16" t="s">
        <v>439</v>
      </c>
      <c r="V34" s="17">
        <v>28.0</v>
      </c>
      <c r="W34" s="17">
        <v>112.0</v>
      </c>
      <c r="X34" s="16" t="s">
        <v>364</v>
      </c>
      <c r="Y34" s="17">
        <f t="shared" ref="Y34:Y35" si="3">+2</f>
        <v>2</v>
      </c>
      <c r="Z34" s="17">
        <v>-4.0</v>
      </c>
      <c r="AA34" s="17">
        <v>-5.0</v>
      </c>
      <c r="AB34" s="17">
        <v>0.0</v>
      </c>
      <c r="AC34" s="17">
        <v>14.0</v>
      </c>
      <c r="AD34" s="17">
        <v>51.0</v>
      </c>
      <c r="AE34" s="17">
        <v>7.0</v>
      </c>
      <c r="AF34" s="17">
        <v>0.0</v>
      </c>
      <c r="AG34" s="19">
        <v>68.0</v>
      </c>
    </row>
    <row r="35">
      <c r="A35" s="16" t="s">
        <v>355</v>
      </c>
      <c r="B35" s="16">
        <v>2016.0</v>
      </c>
      <c r="C35" s="16" t="s">
        <v>225</v>
      </c>
      <c r="D35" s="17" t="s">
        <v>438</v>
      </c>
      <c r="E35" s="17">
        <v>71.0</v>
      </c>
      <c r="F35" s="17">
        <v>70.0</v>
      </c>
      <c r="G35" s="17">
        <v>65.0</v>
      </c>
      <c r="H35" s="17">
        <v>73.0</v>
      </c>
      <c r="I35" s="17">
        <v>279.0</v>
      </c>
      <c r="J35" s="16">
        <v>-5.0</v>
      </c>
      <c r="K35" s="18">
        <v>43031.0</v>
      </c>
      <c r="L35" s="17">
        <v>67.0</v>
      </c>
      <c r="M35" s="17">
        <v>62.0</v>
      </c>
      <c r="N35" s="17">
        <v>20.0</v>
      </c>
      <c r="O35" s="17">
        <v>33.0</v>
      </c>
      <c r="P35" s="17">
        <v>40.0</v>
      </c>
      <c r="Q35" s="16" t="s">
        <v>380</v>
      </c>
      <c r="R35" s="19">
        <v>292.1</v>
      </c>
      <c r="S35" s="17">
        <v>38.0</v>
      </c>
      <c r="T35" s="17">
        <v>57.0</v>
      </c>
      <c r="U35" s="16" t="s">
        <v>392</v>
      </c>
      <c r="V35" s="17">
        <v>30.5</v>
      </c>
      <c r="W35" s="17">
        <v>122.0</v>
      </c>
      <c r="X35" s="16" t="s">
        <v>445</v>
      </c>
      <c r="Y35" s="17">
        <f t="shared" si="3"/>
        <v>2</v>
      </c>
      <c r="Z35" s="17">
        <v>-10.0</v>
      </c>
      <c r="AA35" s="17">
        <f>+3</f>
        <v>3</v>
      </c>
      <c r="AB35" s="17">
        <v>0.0</v>
      </c>
      <c r="AC35" s="17">
        <v>16.0</v>
      </c>
      <c r="AD35" s="17">
        <v>47.0</v>
      </c>
      <c r="AE35" s="17">
        <v>7.0</v>
      </c>
      <c r="AF35" s="17">
        <v>2.0</v>
      </c>
      <c r="AG35" s="19">
        <v>68.0</v>
      </c>
    </row>
    <row r="36">
      <c r="A36" s="16" t="s">
        <v>355</v>
      </c>
      <c r="B36" s="16">
        <v>2016.0</v>
      </c>
      <c r="C36" s="16" t="s">
        <v>152</v>
      </c>
      <c r="D36" s="17" t="s">
        <v>438</v>
      </c>
      <c r="E36" s="17">
        <v>66.0</v>
      </c>
      <c r="F36" s="17">
        <v>72.0</v>
      </c>
      <c r="G36" s="17">
        <v>72.0</v>
      </c>
      <c r="H36" s="17">
        <v>69.0</v>
      </c>
      <c r="I36" s="17">
        <v>279.0</v>
      </c>
      <c r="J36" s="16">
        <v>-5.0</v>
      </c>
      <c r="K36" s="18">
        <v>43031.0</v>
      </c>
      <c r="L36" s="17">
        <v>3.0</v>
      </c>
      <c r="M36" s="17">
        <v>30.0</v>
      </c>
      <c r="N36" s="17">
        <v>42.0</v>
      </c>
      <c r="O36" s="17">
        <v>33.0</v>
      </c>
      <c r="P36" s="17">
        <v>33.0</v>
      </c>
      <c r="Q36" s="16" t="s">
        <v>453</v>
      </c>
      <c r="R36" s="19">
        <v>295.0</v>
      </c>
      <c r="S36" s="17">
        <v>30.0</v>
      </c>
      <c r="T36" s="17">
        <v>48.0</v>
      </c>
      <c r="U36" s="16" t="s">
        <v>439</v>
      </c>
      <c r="V36" s="17">
        <v>27.8</v>
      </c>
      <c r="W36" s="17">
        <v>111.0</v>
      </c>
      <c r="X36" s="16" t="s">
        <v>414</v>
      </c>
      <c r="Y36" s="17">
        <v>-1.0</v>
      </c>
      <c r="Z36" s="17">
        <v>-1.0</v>
      </c>
      <c r="AA36" s="17">
        <v>-3.0</v>
      </c>
      <c r="AB36" s="17">
        <v>0.0</v>
      </c>
      <c r="AC36" s="17">
        <v>15.0</v>
      </c>
      <c r="AD36" s="17">
        <v>50.0</v>
      </c>
      <c r="AE36" s="17">
        <v>5.0</v>
      </c>
      <c r="AF36" s="17">
        <v>2.0</v>
      </c>
      <c r="AG36" s="19">
        <v>67.5</v>
      </c>
    </row>
    <row r="37">
      <c r="A37" s="16" t="s">
        <v>355</v>
      </c>
      <c r="B37" s="16">
        <v>2016.0</v>
      </c>
      <c r="C37" s="16" t="s">
        <v>495</v>
      </c>
      <c r="D37" s="17" t="s">
        <v>374</v>
      </c>
      <c r="E37" s="17">
        <v>67.0</v>
      </c>
      <c r="F37" s="17">
        <v>69.0</v>
      </c>
      <c r="G37" s="17">
        <v>69.0</v>
      </c>
      <c r="H37" s="17">
        <v>73.0</v>
      </c>
      <c r="I37" s="17">
        <v>278.0</v>
      </c>
      <c r="J37" s="16">
        <v>-6.0</v>
      </c>
      <c r="K37" s="18">
        <v>64317.0</v>
      </c>
      <c r="L37" s="17">
        <v>7.0</v>
      </c>
      <c r="M37" s="17">
        <v>13.0</v>
      </c>
      <c r="N37" s="17">
        <v>11.0</v>
      </c>
      <c r="O37" s="17">
        <v>24.0</v>
      </c>
      <c r="P37" s="17">
        <v>37.0</v>
      </c>
      <c r="Q37" s="16" t="s">
        <v>382</v>
      </c>
      <c r="R37" s="19">
        <v>285.9</v>
      </c>
      <c r="S37" s="17">
        <v>55.0</v>
      </c>
      <c r="T37" s="17">
        <v>47.0</v>
      </c>
      <c r="U37" s="16" t="s">
        <v>387</v>
      </c>
      <c r="V37" s="17">
        <v>28.0</v>
      </c>
      <c r="W37" s="17">
        <v>112.0</v>
      </c>
      <c r="X37" s="16" t="s">
        <v>364</v>
      </c>
      <c r="Y37" s="17">
        <f>+1</f>
        <v>1</v>
      </c>
      <c r="Z37" s="17">
        <v>-1.0</v>
      </c>
      <c r="AA37" s="17">
        <v>-6.0</v>
      </c>
      <c r="AB37" s="17">
        <v>0.0</v>
      </c>
      <c r="AC37" s="17">
        <v>14.0</v>
      </c>
      <c r="AD37" s="17">
        <v>50.0</v>
      </c>
      <c r="AE37" s="17">
        <v>8.0</v>
      </c>
      <c r="AF37" s="17">
        <v>0.0</v>
      </c>
      <c r="AG37" s="19">
        <v>67.0</v>
      </c>
    </row>
    <row r="38">
      <c r="A38" s="16" t="s">
        <v>355</v>
      </c>
      <c r="B38" s="16">
        <v>2016.0</v>
      </c>
      <c r="C38" s="16" t="s">
        <v>497</v>
      </c>
      <c r="D38" s="17" t="s">
        <v>374</v>
      </c>
      <c r="E38" s="17">
        <v>67.0</v>
      </c>
      <c r="F38" s="17">
        <v>69.0</v>
      </c>
      <c r="G38" s="17">
        <v>72.0</v>
      </c>
      <c r="H38" s="17">
        <v>70.0</v>
      </c>
      <c r="I38" s="17">
        <v>278.0</v>
      </c>
      <c r="J38" s="16">
        <v>-6.0</v>
      </c>
      <c r="K38" s="18">
        <v>64317.0</v>
      </c>
      <c r="L38" s="17">
        <v>7.0</v>
      </c>
      <c r="M38" s="17">
        <v>13.0</v>
      </c>
      <c r="N38" s="17">
        <v>23.0</v>
      </c>
      <c r="O38" s="17">
        <v>24.0</v>
      </c>
      <c r="P38" s="17">
        <v>43.0</v>
      </c>
      <c r="Q38" s="16" t="s">
        <v>434</v>
      </c>
      <c r="R38" s="19">
        <v>283.5</v>
      </c>
      <c r="S38" s="17" t="s">
        <v>498</v>
      </c>
      <c r="T38" s="17">
        <v>59.0</v>
      </c>
      <c r="U38" s="16">
        <v>1.0</v>
      </c>
      <c r="V38" s="17">
        <v>31.5</v>
      </c>
      <c r="W38" s="17">
        <v>126.0</v>
      </c>
      <c r="X38" s="16" t="s">
        <v>411</v>
      </c>
      <c r="Y38" s="17">
        <v>-3.0</v>
      </c>
      <c r="Z38" s="17" t="s">
        <v>366</v>
      </c>
      <c r="AA38" s="17">
        <v>-3.0</v>
      </c>
      <c r="AB38" s="17">
        <v>0.0</v>
      </c>
      <c r="AC38" s="17">
        <v>14.0</v>
      </c>
      <c r="AD38" s="17">
        <v>50.0</v>
      </c>
      <c r="AE38" s="17">
        <v>8.0</v>
      </c>
      <c r="AF38" s="17">
        <v>0.0</v>
      </c>
      <c r="AG38" s="19">
        <v>67.0</v>
      </c>
    </row>
    <row r="39">
      <c r="A39" s="16" t="s">
        <v>355</v>
      </c>
      <c r="B39" s="16">
        <v>2016.0</v>
      </c>
      <c r="C39" s="16" t="s">
        <v>103</v>
      </c>
      <c r="D39" s="17" t="s">
        <v>361</v>
      </c>
      <c r="E39" s="17">
        <v>67.0</v>
      </c>
      <c r="F39" s="17">
        <v>68.0</v>
      </c>
      <c r="G39" s="17">
        <v>74.0</v>
      </c>
      <c r="H39" s="17">
        <v>71.0</v>
      </c>
      <c r="I39" s="17">
        <v>280.0</v>
      </c>
      <c r="J39" s="16">
        <v>-4.0</v>
      </c>
      <c r="K39" s="18">
        <v>31450.0</v>
      </c>
      <c r="L39" s="17">
        <v>7.0</v>
      </c>
      <c r="M39" s="17">
        <v>7.0</v>
      </c>
      <c r="N39" s="17">
        <v>33.0</v>
      </c>
      <c r="O39" s="17">
        <v>41.0</v>
      </c>
      <c r="P39" s="17">
        <v>39.0</v>
      </c>
      <c r="Q39" s="16" t="s">
        <v>373</v>
      </c>
      <c r="R39" s="19">
        <v>291.6</v>
      </c>
      <c r="S39" s="17">
        <v>39.0</v>
      </c>
      <c r="T39" s="17">
        <v>53.0</v>
      </c>
      <c r="U39" s="16" t="s">
        <v>364</v>
      </c>
      <c r="V39" s="17">
        <v>28.8</v>
      </c>
      <c r="W39" s="17">
        <v>115.0</v>
      </c>
      <c r="X39" s="16" t="s">
        <v>382</v>
      </c>
      <c r="Y39" s="17">
        <f>+4</f>
        <v>4</v>
      </c>
      <c r="Z39" s="17">
        <v>-6.0</v>
      </c>
      <c r="AA39" s="17">
        <v>-2.0</v>
      </c>
      <c r="AB39" s="17">
        <v>1.0</v>
      </c>
      <c r="AC39" s="17">
        <v>13.0</v>
      </c>
      <c r="AD39" s="17">
        <v>48.0</v>
      </c>
      <c r="AE39" s="17">
        <v>9.0</v>
      </c>
      <c r="AF39" s="17">
        <v>1.0</v>
      </c>
      <c r="AG39" s="19">
        <v>66.5</v>
      </c>
    </row>
    <row r="40">
      <c r="A40" s="16" t="s">
        <v>355</v>
      </c>
      <c r="B40" s="16">
        <v>2016.0</v>
      </c>
      <c r="C40" s="16" t="s">
        <v>500</v>
      </c>
      <c r="D40" s="17" t="s">
        <v>438</v>
      </c>
      <c r="E40" s="17">
        <v>67.0</v>
      </c>
      <c r="F40" s="17">
        <v>71.0</v>
      </c>
      <c r="G40" s="17">
        <v>71.0</v>
      </c>
      <c r="H40" s="17">
        <v>70.0</v>
      </c>
      <c r="I40" s="17">
        <v>279.0</v>
      </c>
      <c r="J40" s="16">
        <v>-5.0</v>
      </c>
      <c r="K40" s="18">
        <v>43031.0</v>
      </c>
      <c r="L40" s="17">
        <v>7.0</v>
      </c>
      <c r="M40" s="17">
        <v>30.0</v>
      </c>
      <c r="N40" s="17">
        <v>33.0</v>
      </c>
      <c r="O40" s="17">
        <v>33.0</v>
      </c>
      <c r="P40" s="17">
        <v>30.0</v>
      </c>
      <c r="Q40" s="16" t="s">
        <v>370</v>
      </c>
      <c r="R40" s="19">
        <v>307.3</v>
      </c>
      <c r="S40" s="17">
        <v>6.0</v>
      </c>
      <c r="T40" s="17">
        <v>48.0</v>
      </c>
      <c r="U40" s="16" t="s">
        <v>439</v>
      </c>
      <c r="V40" s="17">
        <v>28.5</v>
      </c>
      <c r="W40" s="17">
        <v>114.0</v>
      </c>
      <c r="X40" s="16" t="s">
        <v>478</v>
      </c>
      <c r="Y40" s="17">
        <v>-1.0</v>
      </c>
      <c r="Z40" s="17">
        <v>-4.0</v>
      </c>
      <c r="AA40" s="17" t="s">
        <v>366</v>
      </c>
      <c r="AB40" s="17">
        <v>0.0</v>
      </c>
      <c r="AC40" s="17">
        <v>15.0</v>
      </c>
      <c r="AD40" s="17">
        <v>47.0</v>
      </c>
      <c r="AE40" s="17">
        <v>10.0</v>
      </c>
      <c r="AF40" s="17">
        <v>0.0</v>
      </c>
      <c r="AG40" s="19">
        <v>65.5</v>
      </c>
    </row>
    <row r="41">
      <c r="A41" s="16" t="s">
        <v>355</v>
      </c>
      <c r="B41" s="16">
        <v>2016.0</v>
      </c>
      <c r="C41" s="16" t="s">
        <v>502</v>
      </c>
      <c r="D41" s="17" t="s">
        <v>438</v>
      </c>
      <c r="E41" s="17">
        <v>71.0</v>
      </c>
      <c r="F41" s="17">
        <v>65.0</v>
      </c>
      <c r="G41" s="17">
        <v>69.0</v>
      </c>
      <c r="H41" s="17">
        <v>74.0</v>
      </c>
      <c r="I41" s="17">
        <v>279.0</v>
      </c>
      <c r="J41" s="16">
        <v>-5.0</v>
      </c>
      <c r="K41" s="18">
        <v>43031.0</v>
      </c>
      <c r="L41" s="17">
        <v>67.0</v>
      </c>
      <c r="M41" s="17">
        <v>13.0</v>
      </c>
      <c r="N41" s="17">
        <v>11.0</v>
      </c>
      <c r="O41" s="17">
        <v>33.0</v>
      </c>
      <c r="P41" s="17">
        <v>34.0</v>
      </c>
      <c r="Q41" s="16" t="s">
        <v>470</v>
      </c>
      <c r="R41" s="19">
        <v>307.9</v>
      </c>
      <c r="S41" s="17">
        <v>5.0</v>
      </c>
      <c r="T41" s="17">
        <v>53.0</v>
      </c>
      <c r="U41" s="16" t="s">
        <v>364</v>
      </c>
      <c r="V41" s="17">
        <v>30.5</v>
      </c>
      <c r="W41" s="17">
        <v>122.0</v>
      </c>
      <c r="X41" s="16" t="s">
        <v>445</v>
      </c>
      <c r="Y41" s="17" t="s">
        <v>366</v>
      </c>
      <c r="Z41" s="17">
        <v>-2.0</v>
      </c>
      <c r="AA41" s="17">
        <v>-3.0</v>
      </c>
      <c r="AB41" s="17">
        <v>0.0</v>
      </c>
      <c r="AC41" s="17">
        <v>15.0</v>
      </c>
      <c r="AD41" s="17">
        <v>47.0</v>
      </c>
      <c r="AE41" s="17">
        <v>10.0</v>
      </c>
      <c r="AF41" s="17">
        <v>0.0</v>
      </c>
      <c r="AG41" s="19">
        <v>65.5</v>
      </c>
    </row>
    <row r="42">
      <c r="A42" s="16" t="s">
        <v>355</v>
      </c>
      <c r="B42" s="16">
        <v>2016.0</v>
      </c>
      <c r="C42" s="16" t="s">
        <v>473</v>
      </c>
      <c r="D42" s="17" t="s">
        <v>361</v>
      </c>
      <c r="E42" s="17">
        <v>67.0</v>
      </c>
      <c r="F42" s="17">
        <v>71.0</v>
      </c>
      <c r="G42" s="17">
        <v>73.0</v>
      </c>
      <c r="H42" s="17">
        <v>69.0</v>
      </c>
      <c r="I42" s="17">
        <v>280.0</v>
      </c>
      <c r="J42" s="16">
        <v>-4.0</v>
      </c>
      <c r="K42" s="18">
        <v>31450.0</v>
      </c>
      <c r="L42" s="17">
        <v>7.0</v>
      </c>
      <c r="M42" s="17">
        <v>30.0</v>
      </c>
      <c r="N42" s="17">
        <v>48.0</v>
      </c>
      <c r="O42" s="17">
        <v>41.0</v>
      </c>
      <c r="P42" s="17">
        <v>30.0</v>
      </c>
      <c r="Q42" s="16" t="s">
        <v>370</v>
      </c>
      <c r="R42" s="19">
        <v>293.1</v>
      </c>
      <c r="S42" s="17" t="s">
        <v>438</v>
      </c>
      <c r="T42" s="17">
        <v>43.0</v>
      </c>
      <c r="U42" s="16" t="s">
        <v>503</v>
      </c>
      <c r="V42" s="17">
        <v>27.3</v>
      </c>
      <c r="W42" s="17">
        <v>109.0</v>
      </c>
      <c r="X42" s="16" t="s">
        <v>430</v>
      </c>
      <c r="Y42" s="17">
        <f>+5</f>
        <v>5</v>
      </c>
      <c r="Z42" s="17">
        <v>-4.0</v>
      </c>
      <c r="AA42" s="17">
        <v>-5.0</v>
      </c>
      <c r="AB42" s="17">
        <v>1.0</v>
      </c>
      <c r="AC42" s="17">
        <v>12.0</v>
      </c>
      <c r="AD42" s="17">
        <v>51.0</v>
      </c>
      <c r="AE42" s="17">
        <v>6.0</v>
      </c>
      <c r="AF42" s="17">
        <v>2.0</v>
      </c>
      <c r="AG42" s="19">
        <v>65.5</v>
      </c>
    </row>
    <row r="43">
      <c r="A43" s="16" t="s">
        <v>355</v>
      </c>
      <c r="B43" s="16">
        <v>2016.0</v>
      </c>
      <c r="C43" s="16" t="s">
        <v>226</v>
      </c>
      <c r="D43" s="17" t="s">
        <v>435</v>
      </c>
      <c r="E43" s="17">
        <v>71.0</v>
      </c>
      <c r="F43" s="17">
        <v>67.0</v>
      </c>
      <c r="G43" s="17">
        <v>73.0</v>
      </c>
      <c r="H43" s="17">
        <v>70.0</v>
      </c>
      <c r="I43" s="17">
        <v>281.0</v>
      </c>
      <c r="J43" s="16">
        <v>-3.0</v>
      </c>
      <c r="K43" s="18">
        <v>22731.0</v>
      </c>
      <c r="L43" s="17">
        <v>67.0</v>
      </c>
      <c r="M43" s="17">
        <v>30.0</v>
      </c>
      <c r="N43" s="17">
        <v>48.0</v>
      </c>
      <c r="O43" s="17">
        <v>46.0</v>
      </c>
      <c r="P43" s="17">
        <v>36.0</v>
      </c>
      <c r="Q43" s="16" t="s">
        <v>361</v>
      </c>
      <c r="R43" s="19">
        <v>286.1</v>
      </c>
      <c r="S43" s="17" t="s">
        <v>444</v>
      </c>
      <c r="T43" s="17">
        <v>47.0</v>
      </c>
      <c r="U43" s="16" t="s">
        <v>387</v>
      </c>
      <c r="V43" s="17">
        <v>28.8</v>
      </c>
      <c r="W43" s="17">
        <v>115.0</v>
      </c>
      <c r="X43" s="16" t="s">
        <v>382</v>
      </c>
      <c r="Y43" s="17" t="s">
        <v>366</v>
      </c>
      <c r="Z43" s="17">
        <f>+1</f>
        <v>1</v>
      </c>
      <c r="AA43" s="17">
        <v>-4.0</v>
      </c>
      <c r="AB43" s="17">
        <v>1.0</v>
      </c>
      <c r="AC43" s="17">
        <v>13.0</v>
      </c>
      <c r="AD43" s="17">
        <v>47.0</v>
      </c>
      <c r="AE43" s="17">
        <v>10.0</v>
      </c>
      <c r="AF43" s="17">
        <v>1.0</v>
      </c>
      <c r="AG43" s="19">
        <v>65.5</v>
      </c>
    </row>
    <row r="44">
      <c r="A44" s="16" t="s">
        <v>355</v>
      </c>
      <c r="B44" s="16">
        <v>2016.0</v>
      </c>
      <c r="C44" s="16" t="s">
        <v>307</v>
      </c>
      <c r="D44" s="17" t="s">
        <v>438</v>
      </c>
      <c r="E44" s="17">
        <v>68.0</v>
      </c>
      <c r="F44" s="17">
        <v>69.0</v>
      </c>
      <c r="G44" s="17">
        <v>71.0</v>
      </c>
      <c r="H44" s="17">
        <v>71.0</v>
      </c>
      <c r="I44" s="17">
        <v>279.0</v>
      </c>
      <c r="J44" s="16">
        <v>-5.0</v>
      </c>
      <c r="K44" s="18">
        <v>43031.0</v>
      </c>
      <c r="L44" s="17">
        <v>20.0</v>
      </c>
      <c r="M44" s="17">
        <v>23.0</v>
      </c>
      <c r="N44" s="17">
        <v>23.0</v>
      </c>
      <c r="O44" s="17">
        <v>33.0</v>
      </c>
      <c r="P44" s="17">
        <v>40.0</v>
      </c>
      <c r="Q44" s="16" t="s">
        <v>380</v>
      </c>
      <c r="R44" s="19">
        <v>290.0</v>
      </c>
      <c r="S44" s="17" t="s">
        <v>505</v>
      </c>
      <c r="T44" s="17">
        <v>53.0</v>
      </c>
      <c r="U44" s="16" t="s">
        <v>364</v>
      </c>
      <c r="V44" s="17">
        <v>29.8</v>
      </c>
      <c r="W44" s="17">
        <v>119.0</v>
      </c>
      <c r="X44" s="16" t="s">
        <v>483</v>
      </c>
      <c r="Y44" s="17">
        <f>+1</f>
        <v>1</v>
      </c>
      <c r="Z44" s="17">
        <v>-2.0</v>
      </c>
      <c r="AA44" s="17">
        <v>-4.0</v>
      </c>
      <c r="AB44" s="17">
        <v>0.0</v>
      </c>
      <c r="AC44" s="17">
        <v>14.0</v>
      </c>
      <c r="AD44" s="17">
        <v>50.0</v>
      </c>
      <c r="AE44" s="17">
        <v>7.0</v>
      </c>
      <c r="AF44" s="17">
        <v>1.0</v>
      </c>
      <c r="AG44" s="19">
        <v>64.5</v>
      </c>
    </row>
    <row r="45">
      <c r="A45" s="16" t="s">
        <v>355</v>
      </c>
      <c r="B45" s="16">
        <v>2016.0</v>
      </c>
      <c r="C45" s="16" t="s">
        <v>321</v>
      </c>
      <c r="D45" s="17" t="s">
        <v>457</v>
      </c>
      <c r="E45" s="17">
        <v>72.0</v>
      </c>
      <c r="F45" s="17">
        <v>69.0</v>
      </c>
      <c r="G45" s="17">
        <v>74.0</v>
      </c>
      <c r="H45" s="17">
        <v>68.0</v>
      </c>
      <c r="I45" s="17">
        <v>283.0</v>
      </c>
      <c r="J45" s="16">
        <v>-1.0</v>
      </c>
      <c r="K45" s="18">
        <v>18785.0</v>
      </c>
      <c r="L45" s="17">
        <v>81.0</v>
      </c>
      <c r="M45" s="17">
        <v>62.0</v>
      </c>
      <c r="N45" s="17">
        <v>68.0</v>
      </c>
      <c r="O45" s="17">
        <v>57.0</v>
      </c>
      <c r="P45" s="17">
        <v>40.0</v>
      </c>
      <c r="Q45" s="16" t="s">
        <v>380</v>
      </c>
      <c r="R45" s="19">
        <v>300.8</v>
      </c>
      <c r="S45" s="17">
        <v>15.0</v>
      </c>
      <c r="T45" s="17">
        <v>48.0</v>
      </c>
      <c r="U45" s="16" t="s">
        <v>439</v>
      </c>
      <c r="V45" s="17">
        <v>28.5</v>
      </c>
      <c r="W45" s="17">
        <v>114.0</v>
      </c>
      <c r="X45" s="16" t="s">
        <v>478</v>
      </c>
      <c r="Y45" s="17">
        <f>+3</f>
        <v>3</v>
      </c>
      <c r="Z45" s="17">
        <v>-1.0</v>
      </c>
      <c r="AA45" s="17">
        <v>-3.0</v>
      </c>
      <c r="AB45" s="17">
        <v>0.0</v>
      </c>
      <c r="AC45" s="17">
        <v>18.0</v>
      </c>
      <c r="AD45" s="17">
        <v>38.0</v>
      </c>
      <c r="AE45" s="17">
        <v>15.0</v>
      </c>
      <c r="AF45" s="17">
        <v>1.0</v>
      </c>
      <c r="AG45" s="19">
        <v>64.5</v>
      </c>
    </row>
    <row r="46">
      <c r="A46" s="16" t="s">
        <v>355</v>
      </c>
      <c r="B46" s="16">
        <v>2016.0</v>
      </c>
      <c r="C46" s="16" t="s">
        <v>504</v>
      </c>
      <c r="D46" s="17" t="s">
        <v>361</v>
      </c>
      <c r="E46" s="17">
        <v>70.0</v>
      </c>
      <c r="F46" s="17">
        <v>71.0</v>
      </c>
      <c r="G46" s="17">
        <v>70.0</v>
      </c>
      <c r="H46" s="17">
        <v>69.0</v>
      </c>
      <c r="I46" s="17">
        <v>280.0</v>
      </c>
      <c r="J46" s="16">
        <v>-4.0</v>
      </c>
      <c r="K46" s="18">
        <v>31450.0</v>
      </c>
      <c r="L46" s="17">
        <v>48.0</v>
      </c>
      <c r="M46" s="17">
        <v>62.0</v>
      </c>
      <c r="N46" s="17">
        <v>48.0</v>
      </c>
      <c r="O46" s="17">
        <v>41.0</v>
      </c>
      <c r="P46" s="17">
        <v>38.0</v>
      </c>
      <c r="Q46" s="16" t="s">
        <v>374</v>
      </c>
      <c r="R46" s="19">
        <v>276.6</v>
      </c>
      <c r="S46" s="17">
        <v>70.0</v>
      </c>
      <c r="T46" s="17">
        <v>42.0</v>
      </c>
      <c r="U46" s="16" t="s">
        <v>509</v>
      </c>
      <c r="V46" s="17">
        <v>27.0</v>
      </c>
      <c r="W46" s="17">
        <v>108.0</v>
      </c>
      <c r="X46" s="16" t="s">
        <v>388</v>
      </c>
      <c r="Y46" s="17">
        <v>-1.0</v>
      </c>
      <c r="Z46" s="17">
        <v>-1.0</v>
      </c>
      <c r="AA46" s="17">
        <v>-2.0</v>
      </c>
      <c r="AB46" s="17">
        <v>0.0</v>
      </c>
      <c r="AC46" s="17">
        <v>15.0</v>
      </c>
      <c r="AD46" s="17">
        <v>47.0</v>
      </c>
      <c r="AE46" s="17">
        <v>9.0</v>
      </c>
      <c r="AF46" s="17">
        <v>1.0</v>
      </c>
      <c r="AG46" s="19">
        <v>64.0</v>
      </c>
    </row>
    <row r="47">
      <c r="A47" s="16" t="s">
        <v>355</v>
      </c>
      <c r="B47" s="16">
        <v>2016.0</v>
      </c>
      <c r="C47" s="16" t="s">
        <v>93</v>
      </c>
      <c r="D47" s="17" t="s">
        <v>435</v>
      </c>
      <c r="E47" s="17">
        <v>70.0</v>
      </c>
      <c r="F47" s="17">
        <v>67.0</v>
      </c>
      <c r="G47" s="17">
        <v>73.0</v>
      </c>
      <c r="H47" s="17">
        <v>71.0</v>
      </c>
      <c r="I47" s="17">
        <v>281.0</v>
      </c>
      <c r="J47" s="16">
        <v>-3.0</v>
      </c>
      <c r="K47" s="18">
        <v>22731.0</v>
      </c>
      <c r="L47" s="17">
        <v>48.0</v>
      </c>
      <c r="M47" s="17">
        <v>23.0</v>
      </c>
      <c r="N47" s="17">
        <v>42.0</v>
      </c>
      <c r="O47" s="17">
        <v>46.0</v>
      </c>
      <c r="P47" s="17">
        <v>37.0</v>
      </c>
      <c r="Q47" s="16" t="s">
        <v>382</v>
      </c>
      <c r="R47" s="19">
        <v>283.5</v>
      </c>
      <c r="S47" s="17" t="s">
        <v>498</v>
      </c>
      <c r="T47" s="17">
        <v>47.0</v>
      </c>
      <c r="U47" s="16" t="s">
        <v>387</v>
      </c>
      <c r="V47" s="17">
        <v>28.8</v>
      </c>
      <c r="W47" s="17">
        <v>115.0</v>
      </c>
      <c r="X47" s="16" t="s">
        <v>382</v>
      </c>
      <c r="Y47" s="17">
        <v>-1.0</v>
      </c>
      <c r="Z47" s="17">
        <v>-2.0</v>
      </c>
      <c r="AA47" s="17" t="s">
        <v>366</v>
      </c>
      <c r="AB47" s="17">
        <v>0.0</v>
      </c>
      <c r="AC47" s="17">
        <v>16.0</v>
      </c>
      <c r="AD47" s="17">
        <v>43.0</v>
      </c>
      <c r="AE47" s="17">
        <v>13.0</v>
      </c>
      <c r="AF47" s="17">
        <v>0.0</v>
      </c>
      <c r="AG47" s="19">
        <v>64.0</v>
      </c>
    </row>
    <row r="48">
      <c r="A48" s="16" t="s">
        <v>355</v>
      </c>
      <c r="B48" s="16">
        <v>2016.0</v>
      </c>
      <c r="C48" s="16" t="s">
        <v>224</v>
      </c>
      <c r="D48" s="17" t="s">
        <v>435</v>
      </c>
      <c r="E48" s="17">
        <v>68.0</v>
      </c>
      <c r="F48" s="17">
        <v>72.0</v>
      </c>
      <c r="G48" s="17">
        <v>73.0</v>
      </c>
      <c r="H48" s="17">
        <v>68.0</v>
      </c>
      <c r="I48" s="17">
        <v>281.0</v>
      </c>
      <c r="J48" s="16">
        <v>-3.0</v>
      </c>
      <c r="K48" s="18">
        <v>22731.0</v>
      </c>
      <c r="L48" s="17">
        <v>20.0</v>
      </c>
      <c r="M48" s="17">
        <v>54.0</v>
      </c>
      <c r="N48" s="17">
        <v>61.0</v>
      </c>
      <c r="O48" s="17">
        <v>46.0</v>
      </c>
      <c r="P48" s="17">
        <v>36.0</v>
      </c>
      <c r="Q48" s="16" t="s">
        <v>361</v>
      </c>
      <c r="R48" s="19">
        <v>290.4</v>
      </c>
      <c r="S48" s="17">
        <v>42.0</v>
      </c>
      <c r="T48" s="17">
        <v>47.0</v>
      </c>
      <c r="U48" s="16" t="s">
        <v>387</v>
      </c>
      <c r="V48" s="17">
        <v>28.5</v>
      </c>
      <c r="W48" s="17">
        <v>114.0</v>
      </c>
      <c r="X48" s="16" t="s">
        <v>478</v>
      </c>
      <c r="Y48" s="17">
        <v>-1.0</v>
      </c>
      <c r="Z48" s="17">
        <v>-1.0</v>
      </c>
      <c r="AA48" s="17">
        <v>-1.0</v>
      </c>
      <c r="AB48" s="17">
        <v>0.0</v>
      </c>
      <c r="AC48" s="17">
        <v>15.0</v>
      </c>
      <c r="AD48" s="17">
        <v>46.0</v>
      </c>
      <c r="AE48" s="17">
        <v>10.0</v>
      </c>
      <c r="AF48" s="17">
        <v>1.0</v>
      </c>
      <c r="AG48" s="19">
        <v>63.0</v>
      </c>
    </row>
    <row r="49">
      <c r="A49" s="16" t="s">
        <v>355</v>
      </c>
      <c r="B49" s="16">
        <v>2016.0</v>
      </c>
      <c r="C49" s="16" t="s">
        <v>83</v>
      </c>
      <c r="D49" s="17" t="s">
        <v>438</v>
      </c>
      <c r="E49" s="17">
        <v>70.0</v>
      </c>
      <c r="F49" s="17">
        <v>69.0</v>
      </c>
      <c r="G49" s="17">
        <v>69.0</v>
      </c>
      <c r="H49" s="17">
        <v>71.0</v>
      </c>
      <c r="I49" s="17">
        <v>279.0</v>
      </c>
      <c r="J49" s="16">
        <v>-5.0</v>
      </c>
      <c r="K49" s="18">
        <v>43031.0</v>
      </c>
      <c r="L49" s="17">
        <v>48.0</v>
      </c>
      <c r="M49" s="17">
        <v>46.0</v>
      </c>
      <c r="N49" s="17">
        <v>23.0</v>
      </c>
      <c r="O49" s="17">
        <v>33.0</v>
      </c>
      <c r="P49" s="17">
        <v>38.0</v>
      </c>
      <c r="Q49" s="16" t="s">
        <v>374</v>
      </c>
      <c r="R49" s="19">
        <v>284.4</v>
      </c>
      <c r="S49" s="17">
        <v>57.0</v>
      </c>
      <c r="T49" s="17">
        <v>50.0</v>
      </c>
      <c r="U49" s="16" t="s">
        <v>420</v>
      </c>
      <c r="V49" s="17">
        <v>29.0</v>
      </c>
      <c r="W49" s="17">
        <v>116.0</v>
      </c>
      <c r="X49" s="16" t="s">
        <v>417</v>
      </c>
      <c r="Y49" s="17">
        <v>-1.0</v>
      </c>
      <c r="Z49" s="17">
        <v>-3.0</v>
      </c>
      <c r="AA49" s="17">
        <v>-1.0</v>
      </c>
      <c r="AB49" s="17">
        <v>0.0</v>
      </c>
      <c r="AC49" s="17">
        <v>13.0</v>
      </c>
      <c r="AD49" s="17">
        <v>51.0</v>
      </c>
      <c r="AE49" s="17">
        <v>8.0</v>
      </c>
      <c r="AF49" s="17">
        <v>0.0</v>
      </c>
      <c r="AG49" s="19">
        <v>62.5</v>
      </c>
    </row>
    <row r="50">
      <c r="A50" s="16" t="s">
        <v>355</v>
      </c>
      <c r="B50" s="16">
        <v>2016.0</v>
      </c>
      <c r="C50" s="16" t="s">
        <v>186</v>
      </c>
      <c r="D50" s="17" t="s">
        <v>361</v>
      </c>
      <c r="E50" s="17">
        <v>72.0</v>
      </c>
      <c r="F50" s="17">
        <v>68.0</v>
      </c>
      <c r="G50" s="17">
        <v>74.0</v>
      </c>
      <c r="H50" s="17">
        <v>66.0</v>
      </c>
      <c r="I50" s="17">
        <v>280.0</v>
      </c>
      <c r="J50" s="16">
        <v>-4.0</v>
      </c>
      <c r="K50" s="18">
        <v>31450.0</v>
      </c>
      <c r="L50" s="17">
        <v>81.0</v>
      </c>
      <c r="M50" s="17">
        <v>54.0</v>
      </c>
      <c r="N50" s="17">
        <v>64.0</v>
      </c>
      <c r="O50" s="17">
        <v>41.0</v>
      </c>
      <c r="P50" s="17">
        <v>34.0</v>
      </c>
      <c r="Q50" s="16" t="s">
        <v>470</v>
      </c>
      <c r="R50" s="19">
        <v>297.9</v>
      </c>
      <c r="S50" s="17">
        <v>23.0</v>
      </c>
      <c r="T50" s="17">
        <v>51.0</v>
      </c>
      <c r="U50" s="16" t="s">
        <v>428</v>
      </c>
      <c r="V50" s="17">
        <v>29.3</v>
      </c>
      <c r="W50" s="17">
        <v>117.0</v>
      </c>
      <c r="X50" s="16" t="s">
        <v>422</v>
      </c>
      <c r="Y50" s="17">
        <f t="shared" ref="Y50:Y51" si="4">+3</f>
        <v>3</v>
      </c>
      <c r="Z50" s="17">
        <v>-6.0</v>
      </c>
      <c r="AA50" s="17">
        <v>-1.0</v>
      </c>
      <c r="AB50" s="17">
        <v>0.0</v>
      </c>
      <c r="AC50" s="17">
        <v>14.0</v>
      </c>
      <c r="AD50" s="17">
        <v>48.0</v>
      </c>
      <c r="AE50" s="17">
        <v>10.0</v>
      </c>
      <c r="AF50" s="17">
        <v>0.0</v>
      </c>
      <c r="AG50" s="19">
        <v>62.0</v>
      </c>
    </row>
    <row r="51">
      <c r="A51" s="16" t="s">
        <v>355</v>
      </c>
      <c r="B51" s="16">
        <v>2016.0</v>
      </c>
      <c r="C51" s="16" t="s">
        <v>233</v>
      </c>
      <c r="D51" s="17" t="s">
        <v>435</v>
      </c>
      <c r="E51" s="17">
        <v>68.0</v>
      </c>
      <c r="F51" s="17">
        <v>72.0</v>
      </c>
      <c r="G51" s="17">
        <v>74.0</v>
      </c>
      <c r="H51" s="17">
        <v>67.0</v>
      </c>
      <c r="I51" s="17">
        <v>281.0</v>
      </c>
      <c r="J51" s="16">
        <v>-3.0</v>
      </c>
      <c r="K51" s="18">
        <v>22731.0</v>
      </c>
      <c r="L51" s="17">
        <v>20.0</v>
      </c>
      <c r="M51" s="17">
        <v>54.0</v>
      </c>
      <c r="N51" s="17">
        <v>64.0</v>
      </c>
      <c r="O51" s="17">
        <v>46.0</v>
      </c>
      <c r="P51" s="17">
        <v>36.0</v>
      </c>
      <c r="Q51" s="16" t="s">
        <v>361</v>
      </c>
      <c r="R51" s="19">
        <v>294.8</v>
      </c>
      <c r="S51" s="17">
        <v>31.0</v>
      </c>
      <c r="T51" s="17">
        <v>46.0</v>
      </c>
      <c r="U51" s="16" t="s">
        <v>445</v>
      </c>
      <c r="V51" s="17">
        <v>28.3</v>
      </c>
      <c r="W51" s="17">
        <v>113.0</v>
      </c>
      <c r="X51" s="16" t="s">
        <v>374</v>
      </c>
      <c r="Y51" s="17">
        <f t="shared" si="4"/>
        <v>3</v>
      </c>
      <c r="Z51" s="17">
        <v>-4.0</v>
      </c>
      <c r="AA51" s="17">
        <v>-2.0</v>
      </c>
      <c r="AB51" s="17">
        <v>0.0</v>
      </c>
      <c r="AC51" s="17">
        <v>14.0</v>
      </c>
      <c r="AD51" s="17">
        <v>49.0</v>
      </c>
      <c r="AE51" s="17">
        <v>7.0</v>
      </c>
      <c r="AF51" s="17">
        <v>2.0</v>
      </c>
      <c r="AG51" s="19">
        <v>62.0</v>
      </c>
    </row>
    <row r="52">
      <c r="A52" s="16" t="s">
        <v>355</v>
      </c>
      <c r="B52" s="16">
        <v>2016.0</v>
      </c>
      <c r="C52" s="16" t="s">
        <v>512</v>
      </c>
      <c r="D52" s="17" t="s">
        <v>444</v>
      </c>
      <c r="E52" s="17">
        <v>70.0</v>
      </c>
      <c r="F52" s="17">
        <v>67.0</v>
      </c>
      <c r="G52" s="17">
        <v>75.0</v>
      </c>
      <c r="H52" s="17">
        <v>70.0</v>
      </c>
      <c r="I52" s="17">
        <v>282.0</v>
      </c>
      <c r="J52" s="16">
        <v>-2.0</v>
      </c>
      <c r="K52" s="18">
        <v>19678.0</v>
      </c>
      <c r="L52" s="17">
        <v>48.0</v>
      </c>
      <c r="M52" s="17">
        <v>23.0</v>
      </c>
      <c r="N52" s="17">
        <v>56.0</v>
      </c>
      <c r="O52" s="17">
        <v>53.0</v>
      </c>
      <c r="P52" s="17">
        <v>35.0</v>
      </c>
      <c r="Q52" s="16" t="s">
        <v>391</v>
      </c>
      <c r="R52" s="19">
        <v>277.1</v>
      </c>
      <c r="S52" s="17">
        <v>69.0</v>
      </c>
      <c r="T52" s="17">
        <v>43.0</v>
      </c>
      <c r="U52" s="16" t="s">
        <v>503</v>
      </c>
      <c r="V52" s="17">
        <v>27.8</v>
      </c>
      <c r="W52" s="17">
        <v>111.0</v>
      </c>
      <c r="X52" s="16" t="s">
        <v>414</v>
      </c>
      <c r="Y52" s="17">
        <v>-3.0</v>
      </c>
      <c r="Z52" s="17" t="s">
        <v>366</v>
      </c>
      <c r="AA52" s="17">
        <f>+1</f>
        <v>1</v>
      </c>
      <c r="AB52" s="17">
        <v>1.0</v>
      </c>
      <c r="AC52" s="17">
        <v>12.0</v>
      </c>
      <c r="AD52" s="17">
        <v>47.0</v>
      </c>
      <c r="AE52" s="17">
        <v>12.0</v>
      </c>
      <c r="AF52" s="17">
        <v>0.0</v>
      </c>
      <c r="AG52" s="19">
        <v>61.5</v>
      </c>
    </row>
    <row r="53">
      <c r="A53" s="16" t="s">
        <v>355</v>
      </c>
      <c r="B53" s="16">
        <v>2016.0</v>
      </c>
      <c r="C53" s="16" t="s">
        <v>123</v>
      </c>
      <c r="D53" s="17" t="s">
        <v>457</v>
      </c>
      <c r="E53" s="17">
        <v>68.0</v>
      </c>
      <c r="F53" s="17">
        <v>67.0</v>
      </c>
      <c r="G53" s="17">
        <v>69.0</v>
      </c>
      <c r="H53" s="17">
        <v>79.0</v>
      </c>
      <c r="I53" s="17">
        <v>283.0</v>
      </c>
      <c r="J53" s="16">
        <v>-1.0</v>
      </c>
      <c r="K53" s="18">
        <v>18785.0</v>
      </c>
      <c r="L53" s="17">
        <v>20.0</v>
      </c>
      <c r="M53" s="17">
        <v>7.0</v>
      </c>
      <c r="N53" s="17">
        <v>7.0</v>
      </c>
      <c r="O53" s="17">
        <v>57.0</v>
      </c>
      <c r="P53" s="17">
        <v>38.0</v>
      </c>
      <c r="Q53" s="16" t="s">
        <v>374</v>
      </c>
      <c r="R53" s="19">
        <v>310.1</v>
      </c>
      <c r="S53" s="17">
        <v>4.0</v>
      </c>
      <c r="T53" s="17">
        <v>49.0</v>
      </c>
      <c r="U53" s="16" t="s">
        <v>404</v>
      </c>
      <c r="V53" s="17">
        <v>29.3</v>
      </c>
      <c r="W53" s="17">
        <v>117.0</v>
      </c>
      <c r="X53" s="16" t="s">
        <v>422</v>
      </c>
      <c r="Y53" s="17">
        <f t="shared" ref="Y53:Y55" si="5">+3</f>
        <v>3</v>
      </c>
      <c r="Z53" s="17">
        <v>-1.0</v>
      </c>
      <c r="AA53" s="17">
        <v>-3.0</v>
      </c>
      <c r="AB53" s="17">
        <v>0.0</v>
      </c>
      <c r="AC53" s="17">
        <v>14.0</v>
      </c>
      <c r="AD53" s="17">
        <v>50.0</v>
      </c>
      <c r="AE53" s="17">
        <v>5.0</v>
      </c>
      <c r="AF53" s="17">
        <v>3.0</v>
      </c>
      <c r="AG53" s="19">
        <v>61.5</v>
      </c>
    </row>
    <row r="54">
      <c r="A54" s="16" t="s">
        <v>355</v>
      </c>
      <c r="B54" s="16">
        <v>2016.0</v>
      </c>
      <c r="C54" s="16" t="s">
        <v>228</v>
      </c>
      <c r="D54" s="17" t="s">
        <v>457</v>
      </c>
      <c r="E54" s="17">
        <v>68.0</v>
      </c>
      <c r="F54" s="17">
        <v>72.0</v>
      </c>
      <c r="G54" s="17">
        <v>71.0</v>
      </c>
      <c r="H54" s="17">
        <v>72.0</v>
      </c>
      <c r="I54" s="17">
        <v>283.0</v>
      </c>
      <c r="J54" s="16">
        <v>-1.0</v>
      </c>
      <c r="K54" s="18">
        <v>18785.0</v>
      </c>
      <c r="L54" s="17">
        <v>20.0</v>
      </c>
      <c r="M54" s="17">
        <v>54.0</v>
      </c>
      <c r="N54" s="17">
        <v>48.0</v>
      </c>
      <c r="O54" s="17">
        <v>57.0</v>
      </c>
      <c r="P54" s="17">
        <v>37.0</v>
      </c>
      <c r="Q54" s="16" t="s">
        <v>382</v>
      </c>
      <c r="R54" s="19">
        <v>297.0</v>
      </c>
      <c r="S54" s="17">
        <v>25.0</v>
      </c>
      <c r="T54" s="17">
        <v>51.0</v>
      </c>
      <c r="U54" s="16" t="s">
        <v>428</v>
      </c>
      <c r="V54" s="17">
        <v>30.8</v>
      </c>
      <c r="W54" s="17">
        <v>123.0</v>
      </c>
      <c r="X54" s="16" t="s">
        <v>503</v>
      </c>
      <c r="Y54" s="17">
        <f t="shared" si="5"/>
        <v>3</v>
      </c>
      <c r="Z54" s="17">
        <v>-1.0</v>
      </c>
      <c r="AA54" s="17">
        <v>-3.0</v>
      </c>
      <c r="AB54" s="17">
        <v>0.0</v>
      </c>
      <c r="AC54" s="17">
        <v>16.0</v>
      </c>
      <c r="AD54" s="17">
        <v>42.0</v>
      </c>
      <c r="AE54" s="17">
        <v>13.0</v>
      </c>
      <c r="AF54" s="17">
        <v>1.0</v>
      </c>
      <c r="AG54" s="19">
        <v>61.5</v>
      </c>
    </row>
    <row r="55">
      <c r="A55" s="16" t="s">
        <v>355</v>
      </c>
      <c r="B55" s="16">
        <v>2016.0</v>
      </c>
      <c r="C55" s="16" t="s">
        <v>518</v>
      </c>
      <c r="D55" s="17" t="s">
        <v>435</v>
      </c>
      <c r="E55" s="17">
        <v>71.0</v>
      </c>
      <c r="F55" s="17">
        <v>68.0</v>
      </c>
      <c r="G55" s="17">
        <v>73.0</v>
      </c>
      <c r="H55" s="17">
        <v>69.0</v>
      </c>
      <c r="I55" s="17">
        <v>281.0</v>
      </c>
      <c r="J55" s="16">
        <v>-3.0</v>
      </c>
      <c r="K55" s="18">
        <v>22731.0</v>
      </c>
      <c r="L55" s="17">
        <v>67.0</v>
      </c>
      <c r="M55" s="17">
        <v>46.0</v>
      </c>
      <c r="N55" s="17">
        <v>56.0</v>
      </c>
      <c r="O55" s="17">
        <v>46.0</v>
      </c>
      <c r="P55" s="17">
        <v>38.0</v>
      </c>
      <c r="Q55" s="16" t="s">
        <v>374</v>
      </c>
      <c r="R55" s="19">
        <v>292.5</v>
      </c>
      <c r="S55" s="17">
        <v>36.0</v>
      </c>
      <c r="T55" s="17">
        <v>58.0</v>
      </c>
      <c r="U55" s="16">
        <v>2.0</v>
      </c>
      <c r="V55" s="17">
        <v>31.8</v>
      </c>
      <c r="W55" s="17">
        <v>127.0</v>
      </c>
      <c r="X55" s="16" t="s">
        <v>491</v>
      </c>
      <c r="Y55" s="17">
        <f t="shared" si="5"/>
        <v>3</v>
      </c>
      <c r="Z55" s="17">
        <f>+1</f>
        <v>1</v>
      </c>
      <c r="AA55" s="17">
        <v>-7.0</v>
      </c>
      <c r="AB55" s="17">
        <v>0.0</v>
      </c>
      <c r="AC55" s="17">
        <v>14.0</v>
      </c>
      <c r="AD55" s="17">
        <v>47.0</v>
      </c>
      <c r="AE55" s="17">
        <v>11.0</v>
      </c>
      <c r="AF55" s="17">
        <v>0.0</v>
      </c>
      <c r="AG55" s="19">
        <v>61.0</v>
      </c>
    </row>
    <row r="56">
      <c r="A56" s="16" t="s">
        <v>355</v>
      </c>
      <c r="B56" s="16">
        <v>2016.0</v>
      </c>
      <c r="C56" s="16" t="s">
        <v>519</v>
      </c>
      <c r="D56" s="17" t="s">
        <v>444</v>
      </c>
      <c r="E56" s="17">
        <v>70.0</v>
      </c>
      <c r="F56" s="17">
        <v>71.0</v>
      </c>
      <c r="G56" s="17">
        <v>70.0</v>
      </c>
      <c r="H56" s="17">
        <v>71.0</v>
      </c>
      <c r="I56" s="17">
        <v>282.0</v>
      </c>
      <c r="J56" s="16">
        <v>-2.0</v>
      </c>
      <c r="K56" s="18">
        <v>19678.0</v>
      </c>
      <c r="L56" s="17">
        <v>48.0</v>
      </c>
      <c r="M56" s="17">
        <v>62.0</v>
      </c>
      <c r="N56" s="17">
        <v>48.0</v>
      </c>
      <c r="O56" s="17">
        <v>53.0</v>
      </c>
      <c r="P56" s="17">
        <v>29.0</v>
      </c>
      <c r="Q56" s="16" t="s">
        <v>411</v>
      </c>
      <c r="R56" s="19">
        <v>291.0</v>
      </c>
      <c r="S56" s="17">
        <v>40.0</v>
      </c>
      <c r="T56" s="17">
        <v>41.0</v>
      </c>
      <c r="U56" s="16" t="s">
        <v>520</v>
      </c>
      <c r="V56" s="17">
        <v>27.5</v>
      </c>
      <c r="W56" s="17">
        <v>110.0</v>
      </c>
      <c r="X56" s="16" t="s">
        <v>406</v>
      </c>
      <c r="Y56" s="17">
        <f t="shared" ref="Y56:Y58" si="6">+2</f>
        <v>2</v>
      </c>
      <c r="Z56" s="17">
        <v>-1.0</v>
      </c>
      <c r="AA56" s="17">
        <v>-3.0</v>
      </c>
      <c r="AB56" s="17">
        <v>0.0</v>
      </c>
      <c r="AC56" s="17">
        <v>15.0</v>
      </c>
      <c r="AD56" s="17">
        <v>45.0</v>
      </c>
      <c r="AE56" s="17">
        <v>11.0</v>
      </c>
      <c r="AF56" s="17">
        <v>1.0</v>
      </c>
      <c r="AG56" s="19">
        <v>61.0</v>
      </c>
    </row>
    <row r="57">
      <c r="A57" s="16" t="s">
        <v>355</v>
      </c>
      <c r="B57" s="16">
        <v>2016.0</v>
      </c>
      <c r="C57" s="16" t="s">
        <v>125</v>
      </c>
      <c r="D57" s="17" t="s">
        <v>457</v>
      </c>
      <c r="E57" s="17">
        <v>68.0</v>
      </c>
      <c r="F57" s="17">
        <v>70.0</v>
      </c>
      <c r="G57" s="17">
        <v>77.0</v>
      </c>
      <c r="H57" s="17">
        <v>68.0</v>
      </c>
      <c r="I57" s="17">
        <v>283.0</v>
      </c>
      <c r="J57" s="16">
        <v>-1.0</v>
      </c>
      <c r="K57" s="18">
        <v>18785.0</v>
      </c>
      <c r="L57" s="17">
        <v>20.0</v>
      </c>
      <c r="M57" s="17">
        <v>30.0</v>
      </c>
      <c r="N57" s="17">
        <v>68.0</v>
      </c>
      <c r="O57" s="17">
        <v>57.0</v>
      </c>
      <c r="P57" s="17">
        <v>40.0</v>
      </c>
      <c r="Q57" s="16" t="s">
        <v>380</v>
      </c>
      <c r="R57" s="19">
        <v>277.5</v>
      </c>
      <c r="S57" s="17">
        <v>68.0</v>
      </c>
      <c r="T57" s="17">
        <v>41.0</v>
      </c>
      <c r="U57" s="16" t="s">
        <v>520</v>
      </c>
      <c r="V57" s="17">
        <v>27.0</v>
      </c>
      <c r="W57" s="17">
        <v>108.0</v>
      </c>
      <c r="X57" s="16" t="s">
        <v>388</v>
      </c>
      <c r="Y57" s="17">
        <f t="shared" si="6"/>
        <v>2</v>
      </c>
      <c r="Z57" s="17">
        <v>-1.0</v>
      </c>
      <c r="AA57" s="17">
        <v>-2.0</v>
      </c>
      <c r="AB57" s="17">
        <v>0.0</v>
      </c>
      <c r="AC57" s="17">
        <v>14.0</v>
      </c>
      <c r="AD57" s="17">
        <v>47.0</v>
      </c>
      <c r="AE57" s="17">
        <v>9.0</v>
      </c>
      <c r="AF57" s="17">
        <v>2.0</v>
      </c>
      <c r="AG57" s="19">
        <v>59.0</v>
      </c>
    </row>
    <row r="58">
      <c r="A58" s="16" t="s">
        <v>355</v>
      </c>
      <c r="B58" s="16">
        <v>2016.0</v>
      </c>
      <c r="C58" s="16" t="s">
        <v>522</v>
      </c>
      <c r="D58" s="17" t="s">
        <v>509</v>
      </c>
      <c r="E58" s="17">
        <v>75.0</v>
      </c>
      <c r="F58" s="17">
        <v>66.0</v>
      </c>
      <c r="G58" s="17">
        <v>76.0</v>
      </c>
      <c r="H58" s="17">
        <v>70.0</v>
      </c>
      <c r="I58" s="17">
        <v>287.0</v>
      </c>
      <c r="J58" s="16">
        <f>+3</f>
        <v>3</v>
      </c>
      <c r="K58" s="18">
        <v>17340.0</v>
      </c>
      <c r="L58" s="17">
        <v>93.0</v>
      </c>
      <c r="M58" s="17">
        <v>62.0</v>
      </c>
      <c r="N58" s="17">
        <v>72.0</v>
      </c>
      <c r="O58" s="17">
        <v>67.0</v>
      </c>
      <c r="P58" s="17">
        <v>38.0</v>
      </c>
      <c r="Q58" s="16" t="s">
        <v>374</v>
      </c>
      <c r="R58" s="19">
        <v>277.6</v>
      </c>
      <c r="S58" s="17">
        <v>67.0</v>
      </c>
      <c r="T58" s="17">
        <v>47.0</v>
      </c>
      <c r="U58" s="16" t="s">
        <v>387</v>
      </c>
      <c r="V58" s="17">
        <v>29.8</v>
      </c>
      <c r="W58" s="17">
        <v>119.0</v>
      </c>
      <c r="X58" s="16" t="s">
        <v>483</v>
      </c>
      <c r="Y58" s="17">
        <f t="shared" si="6"/>
        <v>2</v>
      </c>
      <c r="Z58" s="17">
        <f>+3</f>
        <v>3</v>
      </c>
      <c r="AA58" s="17">
        <v>-2.0</v>
      </c>
      <c r="AB58" s="17">
        <v>0.0</v>
      </c>
      <c r="AC58" s="17">
        <v>16.0</v>
      </c>
      <c r="AD58" s="17">
        <v>41.0</v>
      </c>
      <c r="AE58" s="17">
        <v>11.0</v>
      </c>
      <c r="AF58" s="17">
        <v>4.0</v>
      </c>
      <c r="AG58" s="19">
        <v>59.0</v>
      </c>
    </row>
    <row r="59">
      <c r="A59" s="16" t="s">
        <v>355</v>
      </c>
      <c r="B59" s="16">
        <v>2016.0</v>
      </c>
      <c r="C59" s="16" t="s">
        <v>179</v>
      </c>
      <c r="D59" s="17">
        <v>70.0</v>
      </c>
      <c r="E59" s="17">
        <v>70.0</v>
      </c>
      <c r="F59" s="17">
        <v>66.0</v>
      </c>
      <c r="G59" s="17">
        <v>78.0</v>
      </c>
      <c r="H59" s="17">
        <v>74.0</v>
      </c>
      <c r="I59" s="17">
        <v>288.0</v>
      </c>
      <c r="J59" s="16">
        <f>+4</f>
        <v>4</v>
      </c>
      <c r="K59" s="18">
        <v>17000.0</v>
      </c>
      <c r="L59" s="17">
        <v>48.0</v>
      </c>
      <c r="M59" s="17">
        <v>13.0</v>
      </c>
      <c r="N59" s="17">
        <v>64.0</v>
      </c>
      <c r="O59" s="17">
        <v>70.0</v>
      </c>
      <c r="P59" s="17">
        <v>36.0</v>
      </c>
      <c r="Q59" s="16" t="s">
        <v>361</v>
      </c>
      <c r="R59" s="19">
        <v>296.8</v>
      </c>
      <c r="S59" s="17">
        <v>26.0</v>
      </c>
      <c r="T59" s="17">
        <v>50.0</v>
      </c>
      <c r="U59" s="16" t="s">
        <v>420</v>
      </c>
      <c r="V59" s="17">
        <v>31.8</v>
      </c>
      <c r="W59" s="17">
        <v>127.0</v>
      </c>
      <c r="X59" s="16" t="s">
        <v>491</v>
      </c>
      <c r="Y59" s="17">
        <v>-1.0</v>
      </c>
      <c r="Z59" s="17">
        <f>+6</f>
        <v>6</v>
      </c>
      <c r="AA59" s="17">
        <v>-1.0</v>
      </c>
      <c r="AB59" s="17">
        <v>2.0</v>
      </c>
      <c r="AC59" s="17">
        <v>9.0</v>
      </c>
      <c r="AD59" s="17">
        <v>48.0</v>
      </c>
      <c r="AE59" s="17">
        <v>10.0</v>
      </c>
      <c r="AF59" s="17">
        <v>3.0</v>
      </c>
      <c r="AG59" s="19">
        <v>59.0</v>
      </c>
    </row>
    <row r="60">
      <c r="A60" s="16" t="s">
        <v>355</v>
      </c>
      <c r="B60" s="16">
        <v>2016.0</v>
      </c>
      <c r="C60" s="16" t="s">
        <v>94</v>
      </c>
      <c r="D60" s="17" t="s">
        <v>438</v>
      </c>
      <c r="E60" s="17">
        <v>71.0</v>
      </c>
      <c r="F60" s="17">
        <v>68.0</v>
      </c>
      <c r="G60" s="17">
        <v>69.0</v>
      </c>
      <c r="H60" s="17">
        <v>71.0</v>
      </c>
      <c r="I60" s="17">
        <v>279.0</v>
      </c>
      <c r="J60" s="16">
        <v>-5.0</v>
      </c>
      <c r="K60" s="18">
        <v>43031.0</v>
      </c>
      <c r="L60" s="17">
        <v>67.0</v>
      </c>
      <c r="M60" s="17">
        <v>46.0</v>
      </c>
      <c r="N60" s="17">
        <v>23.0</v>
      </c>
      <c r="O60" s="17">
        <v>33.0</v>
      </c>
      <c r="P60" s="17">
        <v>37.0</v>
      </c>
      <c r="Q60" s="16" t="s">
        <v>382</v>
      </c>
      <c r="R60" s="19">
        <v>295.8</v>
      </c>
      <c r="S60" s="17">
        <v>29.0</v>
      </c>
      <c r="T60" s="17">
        <v>57.0</v>
      </c>
      <c r="U60" s="16" t="s">
        <v>392</v>
      </c>
      <c r="V60" s="17">
        <v>31.0</v>
      </c>
      <c r="W60" s="17">
        <v>124.0</v>
      </c>
      <c r="X60" s="16" t="s">
        <v>509</v>
      </c>
      <c r="Y60" s="17" t="s">
        <v>366</v>
      </c>
      <c r="Z60" s="17">
        <v>-5.0</v>
      </c>
      <c r="AA60" s="17" t="s">
        <v>366</v>
      </c>
      <c r="AB60" s="17">
        <v>0.0</v>
      </c>
      <c r="AC60" s="17">
        <v>10.0</v>
      </c>
      <c r="AD60" s="17">
        <v>57.0</v>
      </c>
      <c r="AE60" s="17">
        <v>5.0</v>
      </c>
      <c r="AF60" s="17">
        <v>0.0</v>
      </c>
      <c r="AG60" s="19">
        <v>58.0</v>
      </c>
    </row>
    <row r="61">
      <c r="A61" s="16" t="s">
        <v>355</v>
      </c>
      <c r="B61" s="16">
        <v>2016.0</v>
      </c>
      <c r="C61" s="16" t="s">
        <v>524</v>
      </c>
      <c r="D61" s="17" t="s">
        <v>492</v>
      </c>
      <c r="E61" s="17">
        <v>69.0</v>
      </c>
      <c r="F61" s="17">
        <v>68.0</v>
      </c>
      <c r="G61" s="17">
        <v>76.0</v>
      </c>
      <c r="H61" s="17">
        <v>71.0</v>
      </c>
      <c r="I61" s="17">
        <v>284.0</v>
      </c>
      <c r="J61" s="16" t="s">
        <v>366</v>
      </c>
      <c r="K61" s="18">
        <v>18105.0</v>
      </c>
      <c r="L61" s="17">
        <v>38.0</v>
      </c>
      <c r="M61" s="17">
        <v>23.0</v>
      </c>
      <c r="N61" s="17">
        <v>61.0</v>
      </c>
      <c r="O61" s="17">
        <v>63.0</v>
      </c>
      <c r="P61" s="17">
        <v>38.0</v>
      </c>
      <c r="Q61" s="16" t="s">
        <v>374</v>
      </c>
      <c r="R61" s="19">
        <v>288.3</v>
      </c>
      <c r="S61" s="17">
        <v>51.0</v>
      </c>
      <c r="T61" s="17">
        <v>48.0</v>
      </c>
      <c r="U61" s="16" t="s">
        <v>439</v>
      </c>
      <c r="V61" s="17">
        <v>29.5</v>
      </c>
      <c r="W61" s="17">
        <v>118.0</v>
      </c>
      <c r="X61" s="16" t="s">
        <v>393</v>
      </c>
      <c r="Y61" s="17" t="s">
        <v>366</v>
      </c>
      <c r="Z61" s="17" t="s">
        <v>366</v>
      </c>
      <c r="AA61" s="17" t="s">
        <v>366</v>
      </c>
      <c r="AB61" s="17">
        <v>0.0</v>
      </c>
      <c r="AC61" s="17">
        <v>14.0</v>
      </c>
      <c r="AD61" s="17">
        <v>46.0</v>
      </c>
      <c r="AE61" s="17">
        <v>10.0</v>
      </c>
      <c r="AF61" s="17">
        <v>2.0</v>
      </c>
      <c r="AG61" s="19">
        <v>58.0</v>
      </c>
    </row>
    <row r="62">
      <c r="A62" s="16" t="s">
        <v>355</v>
      </c>
      <c r="B62" s="16">
        <v>2016.0</v>
      </c>
      <c r="C62" s="16" t="s">
        <v>526</v>
      </c>
      <c r="D62" s="17" t="s">
        <v>503</v>
      </c>
      <c r="E62" s="17">
        <v>71.0</v>
      </c>
      <c r="F62" s="17">
        <v>69.0</v>
      </c>
      <c r="G62" s="17">
        <v>74.0</v>
      </c>
      <c r="H62" s="17">
        <v>71.0</v>
      </c>
      <c r="I62" s="17">
        <v>285.0</v>
      </c>
      <c r="J62" s="16">
        <f>+1</f>
        <v>1</v>
      </c>
      <c r="K62" s="18">
        <v>17765.0</v>
      </c>
      <c r="L62" s="17">
        <v>67.0</v>
      </c>
      <c r="M62" s="17">
        <v>54.0</v>
      </c>
      <c r="N62" s="17">
        <v>64.0</v>
      </c>
      <c r="O62" s="17">
        <v>65.0</v>
      </c>
      <c r="P62" s="17">
        <v>42.0</v>
      </c>
      <c r="Q62" s="16" t="s">
        <v>419</v>
      </c>
      <c r="R62" s="19">
        <v>278.8</v>
      </c>
      <c r="S62" s="17">
        <v>66.0</v>
      </c>
      <c r="T62" s="17">
        <v>50.0</v>
      </c>
      <c r="U62" s="16" t="s">
        <v>420</v>
      </c>
      <c r="V62" s="17">
        <v>30.0</v>
      </c>
      <c r="W62" s="17">
        <v>120.0</v>
      </c>
      <c r="X62" s="16">
        <v>60.0</v>
      </c>
      <c r="Y62" s="17" t="s">
        <v>366</v>
      </c>
      <c r="Z62" s="17">
        <v>-1.0</v>
      </c>
      <c r="AA62" s="17">
        <f t="shared" ref="AA62:AA63" si="7">+2</f>
        <v>2</v>
      </c>
      <c r="AB62" s="17">
        <v>0.0</v>
      </c>
      <c r="AC62" s="17">
        <v>14.0</v>
      </c>
      <c r="AD62" s="17">
        <v>46.0</v>
      </c>
      <c r="AE62" s="17">
        <v>10.0</v>
      </c>
      <c r="AF62" s="17">
        <v>2.0</v>
      </c>
      <c r="AG62" s="19">
        <v>58.0</v>
      </c>
    </row>
    <row r="63">
      <c r="A63" s="16" t="s">
        <v>355</v>
      </c>
      <c r="B63" s="16">
        <v>2016.0</v>
      </c>
      <c r="C63" s="16" t="s">
        <v>296</v>
      </c>
      <c r="D63" s="17" t="s">
        <v>492</v>
      </c>
      <c r="E63" s="17">
        <v>71.0</v>
      </c>
      <c r="F63" s="17">
        <v>70.0</v>
      </c>
      <c r="G63" s="17">
        <v>74.0</v>
      </c>
      <c r="H63" s="17">
        <v>69.0</v>
      </c>
      <c r="I63" s="17">
        <v>284.0</v>
      </c>
      <c r="J63" s="16" t="s">
        <v>366</v>
      </c>
      <c r="K63" s="18">
        <v>18105.0</v>
      </c>
      <c r="L63" s="17">
        <v>67.0</v>
      </c>
      <c r="M63" s="17">
        <v>62.0</v>
      </c>
      <c r="N63" s="17">
        <v>68.0</v>
      </c>
      <c r="O63" s="17">
        <v>63.0</v>
      </c>
      <c r="P63" s="17">
        <v>40.0</v>
      </c>
      <c r="Q63" s="16" t="s">
        <v>380</v>
      </c>
      <c r="R63" s="19">
        <v>283.6</v>
      </c>
      <c r="S63" s="17">
        <v>59.0</v>
      </c>
      <c r="T63" s="17">
        <v>47.0</v>
      </c>
      <c r="U63" s="16" t="s">
        <v>387</v>
      </c>
      <c r="V63" s="17">
        <v>29.3</v>
      </c>
      <c r="W63" s="17">
        <v>117.0</v>
      </c>
      <c r="X63" s="16" t="s">
        <v>422</v>
      </c>
      <c r="Y63" s="17">
        <v>-1.0</v>
      </c>
      <c r="Z63" s="17">
        <v>-1.0</v>
      </c>
      <c r="AA63" s="17">
        <f t="shared" si="7"/>
        <v>2</v>
      </c>
      <c r="AB63" s="17">
        <v>0.0</v>
      </c>
      <c r="AC63" s="17">
        <v>14.0</v>
      </c>
      <c r="AD63" s="17">
        <v>44.0</v>
      </c>
      <c r="AE63" s="17">
        <v>14.0</v>
      </c>
      <c r="AF63" s="17">
        <v>0.0</v>
      </c>
      <c r="AG63" s="19">
        <v>57.0</v>
      </c>
    </row>
    <row r="64">
      <c r="A64" s="16" t="s">
        <v>355</v>
      </c>
      <c r="B64" s="16">
        <v>2016.0</v>
      </c>
      <c r="C64" s="16" t="s">
        <v>189</v>
      </c>
      <c r="D64" s="17" t="s">
        <v>509</v>
      </c>
      <c r="E64" s="17">
        <v>69.0</v>
      </c>
      <c r="F64" s="17">
        <v>69.0</v>
      </c>
      <c r="G64" s="17">
        <v>74.0</v>
      </c>
      <c r="H64" s="17">
        <v>75.0</v>
      </c>
      <c r="I64" s="17">
        <v>287.0</v>
      </c>
      <c r="J64" s="16">
        <f>+3</f>
        <v>3</v>
      </c>
      <c r="K64" s="18">
        <v>17340.0</v>
      </c>
      <c r="L64" s="17">
        <v>38.0</v>
      </c>
      <c r="M64" s="17">
        <v>30.0</v>
      </c>
      <c r="N64" s="17">
        <v>56.0</v>
      </c>
      <c r="O64" s="17">
        <v>67.0</v>
      </c>
      <c r="P64" s="17">
        <v>36.0</v>
      </c>
      <c r="Q64" s="16" t="s">
        <v>361</v>
      </c>
      <c r="R64" s="19">
        <v>293.3</v>
      </c>
      <c r="S64" s="17">
        <v>32.0</v>
      </c>
      <c r="T64" s="17">
        <v>45.0</v>
      </c>
      <c r="U64" s="16">
        <v>64.0</v>
      </c>
      <c r="V64" s="17">
        <v>28.8</v>
      </c>
      <c r="W64" s="17">
        <v>115.0</v>
      </c>
      <c r="X64" s="16" t="s">
        <v>382</v>
      </c>
      <c r="Y64" s="17">
        <v>-2.0</v>
      </c>
      <c r="Z64" s="17">
        <f>+9</f>
        <v>9</v>
      </c>
      <c r="AA64" s="17">
        <v>-4.0</v>
      </c>
      <c r="AB64" s="17">
        <v>0.0</v>
      </c>
      <c r="AC64" s="17">
        <v>15.0</v>
      </c>
      <c r="AD64" s="17">
        <v>41.0</v>
      </c>
      <c r="AE64" s="17">
        <v>15.0</v>
      </c>
      <c r="AF64" s="17">
        <v>1.0</v>
      </c>
      <c r="AG64" s="19">
        <v>57.0</v>
      </c>
    </row>
    <row r="65">
      <c r="A65" s="16" t="s">
        <v>355</v>
      </c>
      <c r="B65" s="16">
        <v>2016.0</v>
      </c>
      <c r="C65" s="16" t="s">
        <v>459</v>
      </c>
      <c r="D65" s="17" t="s">
        <v>444</v>
      </c>
      <c r="E65" s="17">
        <v>71.0</v>
      </c>
      <c r="F65" s="17">
        <v>68.0</v>
      </c>
      <c r="G65" s="17">
        <v>69.0</v>
      </c>
      <c r="H65" s="17">
        <v>74.0</v>
      </c>
      <c r="I65" s="17">
        <v>282.0</v>
      </c>
      <c r="J65" s="16">
        <v>-2.0</v>
      </c>
      <c r="K65" s="18">
        <v>19678.0</v>
      </c>
      <c r="L65" s="17">
        <v>67.0</v>
      </c>
      <c r="M65" s="17">
        <v>46.0</v>
      </c>
      <c r="N65" s="17">
        <v>23.0</v>
      </c>
      <c r="O65" s="17">
        <v>53.0</v>
      </c>
      <c r="P65" s="17">
        <v>35.0</v>
      </c>
      <c r="Q65" s="16" t="s">
        <v>391</v>
      </c>
      <c r="R65" s="19">
        <v>299.3</v>
      </c>
      <c r="S65" s="17">
        <v>19.0</v>
      </c>
      <c r="T65" s="17">
        <v>55.0</v>
      </c>
      <c r="U65" s="16" t="s">
        <v>381</v>
      </c>
      <c r="V65" s="17">
        <v>31.5</v>
      </c>
      <c r="W65" s="17">
        <v>126.0</v>
      </c>
      <c r="X65" s="16" t="s">
        <v>411</v>
      </c>
      <c r="Y65" s="17" t="s">
        <v>366</v>
      </c>
      <c r="Z65" s="17">
        <v>-1.0</v>
      </c>
      <c r="AA65" s="17">
        <v>-1.0</v>
      </c>
      <c r="AB65" s="17">
        <v>0.0</v>
      </c>
      <c r="AC65" s="17">
        <v>12.0</v>
      </c>
      <c r="AD65" s="17">
        <v>50.0</v>
      </c>
      <c r="AE65" s="17">
        <v>10.0</v>
      </c>
      <c r="AF65" s="17">
        <v>0.0</v>
      </c>
      <c r="AG65" s="19">
        <v>56.0</v>
      </c>
    </row>
    <row r="66">
      <c r="A66" s="16" t="s">
        <v>355</v>
      </c>
      <c r="B66" s="16">
        <v>2016.0</v>
      </c>
      <c r="C66" s="16" t="s">
        <v>531</v>
      </c>
      <c r="D66" s="17" t="s">
        <v>444</v>
      </c>
      <c r="E66" s="17">
        <v>72.0</v>
      </c>
      <c r="F66" s="17">
        <v>69.0</v>
      </c>
      <c r="G66" s="17">
        <v>71.0</v>
      </c>
      <c r="H66" s="17">
        <v>70.0</v>
      </c>
      <c r="I66" s="17">
        <v>282.0</v>
      </c>
      <c r="J66" s="16">
        <v>-2.0</v>
      </c>
      <c r="K66" s="18">
        <v>19678.0</v>
      </c>
      <c r="L66" s="17">
        <v>81.0</v>
      </c>
      <c r="M66" s="17">
        <v>62.0</v>
      </c>
      <c r="N66" s="17">
        <v>56.0</v>
      </c>
      <c r="O66" s="17">
        <v>53.0</v>
      </c>
      <c r="P66" s="17">
        <v>37.0</v>
      </c>
      <c r="Q66" s="16" t="s">
        <v>382</v>
      </c>
      <c r="R66" s="19">
        <v>298.1</v>
      </c>
      <c r="S66" s="17">
        <v>21.0</v>
      </c>
      <c r="T66" s="17">
        <v>42.0</v>
      </c>
      <c r="U66" s="16" t="s">
        <v>509</v>
      </c>
      <c r="V66" s="17">
        <v>27.8</v>
      </c>
      <c r="W66" s="17">
        <v>111.0</v>
      </c>
      <c r="X66" s="16" t="s">
        <v>414</v>
      </c>
      <c r="Y66" s="17" t="s">
        <v>366</v>
      </c>
      <c r="Z66" s="17">
        <f t="shared" ref="Z66:Z67" si="8">+1</f>
        <v>1</v>
      </c>
      <c r="AA66" s="17">
        <v>-3.0</v>
      </c>
      <c r="AB66" s="17">
        <v>0.0</v>
      </c>
      <c r="AC66" s="17">
        <v>12.0</v>
      </c>
      <c r="AD66" s="17">
        <v>50.0</v>
      </c>
      <c r="AE66" s="17">
        <v>10.0</v>
      </c>
      <c r="AF66" s="17">
        <v>0.0</v>
      </c>
      <c r="AG66" s="19">
        <v>56.0</v>
      </c>
    </row>
    <row r="67">
      <c r="A67" s="16" t="s">
        <v>355</v>
      </c>
      <c r="B67" s="16">
        <v>2016.0</v>
      </c>
      <c r="C67" s="16" t="s">
        <v>112</v>
      </c>
      <c r="D67" s="17" t="s">
        <v>435</v>
      </c>
      <c r="E67" s="17">
        <v>70.0</v>
      </c>
      <c r="F67" s="17">
        <v>69.0</v>
      </c>
      <c r="G67" s="17">
        <v>70.0</v>
      </c>
      <c r="H67" s="17">
        <v>72.0</v>
      </c>
      <c r="I67" s="17">
        <v>281.0</v>
      </c>
      <c r="J67" s="16">
        <v>-3.0</v>
      </c>
      <c r="K67" s="18">
        <v>22731.0</v>
      </c>
      <c r="L67" s="17">
        <v>48.0</v>
      </c>
      <c r="M67" s="17">
        <v>46.0</v>
      </c>
      <c r="N67" s="17">
        <v>33.0</v>
      </c>
      <c r="O67" s="17">
        <v>46.0</v>
      </c>
      <c r="P67" s="17">
        <v>41.0</v>
      </c>
      <c r="Q67" s="16" t="s">
        <v>381</v>
      </c>
      <c r="R67" s="19">
        <v>290.0</v>
      </c>
      <c r="S67" s="17" t="s">
        <v>505</v>
      </c>
      <c r="T67" s="17">
        <v>51.0</v>
      </c>
      <c r="U67" s="16" t="s">
        <v>428</v>
      </c>
      <c r="V67" s="17">
        <v>29.5</v>
      </c>
      <c r="W67" s="17">
        <v>118.0</v>
      </c>
      <c r="X67" s="16" t="s">
        <v>393</v>
      </c>
      <c r="Y67" s="17">
        <v>-2.0</v>
      </c>
      <c r="Z67" s="17">
        <f t="shared" si="8"/>
        <v>1</v>
      </c>
      <c r="AA67" s="17">
        <v>-2.0</v>
      </c>
      <c r="AB67" s="17">
        <v>0.0</v>
      </c>
      <c r="AC67" s="17">
        <v>10.0</v>
      </c>
      <c r="AD67" s="17">
        <v>56.0</v>
      </c>
      <c r="AE67" s="17">
        <v>5.0</v>
      </c>
      <c r="AF67" s="17">
        <v>1.0</v>
      </c>
      <c r="AG67" s="19">
        <v>55.5</v>
      </c>
    </row>
    <row r="68">
      <c r="A68" s="16" t="s">
        <v>355</v>
      </c>
      <c r="B68" s="16">
        <v>2016.0</v>
      </c>
      <c r="C68" s="16" t="s">
        <v>315</v>
      </c>
      <c r="D68" s="17">
        <v>71.0</v>
      </c>
      <c r="E68" s="17">
        <v>68.0</v>
      </c>
      <c r="F68" s="17">
        <v>71.0</v>
      </c>
      <c r="G68" s="17">
        <v>72.0</v>
      </c>
      <c r="H68" s="17">
        <v>78.0</v>
      </c>
      <c r="I68" s="17">
        <v>289.0</v>
      </c>
      <c r="J68" s="16">
        <f>+5</f>
        <v>5</v>
      </c>
      <c r="K68" s="18">
        <v>16830.0</v>
      </c>
      <c r="L68" s="17">
        <v>20.0</v>
      </c>
      <c r="M68" s="17">
        <v>46.0</v>
      </c>
      <c r="N68" s="17">
        <v>48.0</v>
      </c>
      <c r="O68" s="17">
        <v>71.0</v>
      </c>
      <c r="P68" s="17">
        <v>33.0</v>
      </c>
      <c r="Q68" s="16" t="s">
        <v>453</v>
      </c>
      <c r="R68" s="19">
        <v>311.3</v>
      </c>
      <c r="S68" s="17">
        <v>2.0</v>
      </c>
      <c r="T68" s="17">
        <v>41.0</v>
      </c>
      <c r="U68" s="16" t="s">
        <v>520</v>
      </c>
      <c r="V68" s="17">
        <v>28.3</v>
      </c>
      <c r="W68" s="17">
        <v>113.0</v>
      </c>
      <c r="X68" s="16" t="s">
        <v>374</v>
      </c>
      <c r="Y68" s="17">
        <f>+7</f>
        <v>7</v>
      </c>
      <c r="Z68" s="17">
        <v>-1.0</v>
      </c>
      <c r="AA68" s="17">
        <v>-1.0</v>
      </c>
      <c r="AB68" s="17">
        <v>1.0</v>
      </c>
      <c r="AC68" s="17">
        <v>11.0</v>
      </c>
      <c r="AD68" s="17">
        <v>46.0</v>
      </c>
      <c r="AE68" s="17">
        <v>10.0</v>
      </c>
      <c r="AF68" s="17">
        <v>4.0</v>
      </c>
      <c r="AG68" s="19">
        <v>55.0</v>
      </c>
    </row>
    <row r="69">
      <c r="A69" s="16" t="s">
        <v>355</v>
      </c>
      <c r="B69" s="16">
        <v>2016.0</v>
      </c>
      <c r="C69" s="16" t="s">
        <v>535</v>
      </c>
      <c r="D69" s="17" t="s">
        <v>503</v>
      </c>
      <c r="E69" s="17">
        <v>70.0</v>
      </c>
      <c r="F69" s="17">
        <v>71.0</v>
      </c>
      <c r="G69" s="17">
        <v>72.0</v>
      </c>
      <c r="H69" s="17">
        <v>72.0</v>
      </c>
      <c r="I69" s="17">
        <v>285.0</v>
      </c>
      <c r="J69" s="16">
        <f>+1</f>
        <v>1</v>
      </c>
      <c r="K69" s="18">
        <v>17765.0</v>
      </c>
      <c r="L69" s="17">
        <v>48.0</v>
      </c>
      <c r="M69" s="17">
        <v>62.0</v>
      </c>
      <c r="N69" s="17">
        <v>61.0</v>
      </c>
      <c r="O69" s="17">
        <v>65.0</v>
      </c>
      <c r="P69" s="17">
        <v>29.0</v>
      </c>
      <c r="Q69" s="16" t="s">
        <v>411</v>
      </c>
      <c r="R69" s="19">
        <v>280.4</v>
      </c>
      <c r="S69" s="17">
        <v>64.0</v>
      </c>
      <c r="T69" s="17">
        <v>49.0</v>
      </c>
      <c r="U69" s="16" t="s">
        <v>404</v>
      </c>
      <c r="V69" s="17">
        <v>29.5</v>
      </c>
      <c r="W69" s="17">
        <v>118.0</v>
      </c>
      <c r="X69" s="16" t="s">
        <v>393</v>
      </c>
      <c r="Y69" s="17">
        <v>-1.0</v>
      </c>
      <c r="Z69" s="17">
        <f t="shared" ref="Z69:AA69" si="9">+1</f>
        <v>1</v>
      </c>
      <c r="AA69" s="17">
        <f t="shared" si="9"/>
        <v>1</v>
      </c>
      <c r="AB69" s="17">
        <v>0.0</v>
      </c>
      <c r="AC69" s="17">
        <v>12.0</v>
      </c>
      <c r="AD69" s="17">
        <v>49.0</v>
      </c>
      <c r="AE69" s="17">
        <v>9.0</v>
      </c>
      <c r="AF69" s="17">
        <v>2.0</v>
      </c>
      <c r="AG69" s="19">
        <v>54.0</v>
      </c>
    </row>
    <row r="70">
      <c r="A70" s="16" t="s">
        <v>355</v>
      </c>
      <c r="B70" s="16">
        <v>2016.0</v>
      </c>
      <c r="C70" s="16" t="s">
        <v>537</v>
      </c>
      <c r="D70" s="17" t="s">
        <v>457</v>
      </c>
      <c r="E70" s="17">
        <v>69.0</v>
      </c>
      <c r="F70" s="17">
        <v>67.0</v>
      </c>
      <c r="G70" s="17">
        <v>74.0</v>
      </c>
      <c r="H70" s="17">
        <v>73.0</v>
      </c>
      <c r="I70" s="17">
        <v>283.0</v>
      </c>
      <c r="J70" s="16">
        <v>-1.0</v>
      </c>
      <c r="K70" s="18">
        <v>18785.0</v>
      </c>
      <c r="L70" s="17">
        <v>38.0</v>
      </c>
      <c r="M70" s="17">
        <v>13.0</v>
      </c>
      <c r="N70" s="17">
        <v>42.0</v>
      </c>
      <c r="O70" s="17">
        <v>57.0</v>
      </c>
      <c r="P70" s="17">
        <v>41.0</v>
      </c>
      <c r="Q70" s="16" t="s">
        <v>381</v>
      </c>
      <c r="R70" s="19">
        <v>280.3</v>
      </c>
      <c r="S70" s="17">
        <v>65.0</v>
      </c>
      <c r="T70" s="17">
        <v>50.0</v>
      </c>
      <c r="U70" s="16" t="s">
        <v>420</v>
      </c>
      <c r="V70" s="17">
        <v>29.5</v>
      </c>
      <c r="W70" s="17">
        <v>118.0</v>
      </c>
      <c r="X70" s="16" t="s">
        <v>393</v>
      </c>
      <c r="Y70" s="17">
        <f>+2</f>
        <v>2</v>
      </c>
      <c r="Z70" s="17">
        <v>-1.0</v>
      </c>
      <c r="AA70" s="17">
        <v>-2.0</v>
      </c>
      <c r="AB70" s="17">
        <v>0.0</v>
      </c>
      <c r="AC70" s="17">
        <v>11.0</v>
      </c>
      <c r="AD70" s="17">
        <v>51.0</v>
      </c>
      <c r="AE70" s="17">
        <v>10.0</v>
      </c>
      <c r="AF70" s="17">
        <v>0.0</v>
      </c>
      <c r="AG70" s="19">
        <v>53.5</v>
      </c>
    </row>
    <row r="71">
      <c r="A71" s="16" t="s">
        <v>355</v>
      </c>
      <c r="B71" s="16">
        <v>2016.0</v>
      </c>
      <c r="C71" s="16" t="s">
        <v>454</v>
      </c>
      <c r="D71" s="17" t="s">
        <v>457</v>
      </c>
      <c r="E71" s="17">
        <v>67.0</v>
      </c>
      <c r="F71" s="17">
        <v>71.0</v>
      </c>
      <c r="G71" s="17">
        <v>73.0</v>
      </c>
      <c r="H71" s="17">
        <v>72.0</v>
      </c>
      <c r="I71" s="17">
        <v>283.0</v>
      </c>
      <c r="J71" s="16">
        <v>-1.0</v>
      </c>
      <c r="K71" s="18">
        <v>18785.0</v>
      </c>
      <c r="L71" s="17">
        <v>7.0</v>
      </c>
      <c r="M71" s="17">
        <v>30.0</v>
      </c>
      <c r="N71" s="17">
        <v>48.0</v>
      </c>
      <c r="O71" s="17">
        <v>57.0</v>
      </c>
      <c r="P71" s="17">
        <v>44.0</v>
      </c>
      <c r="Q71" s="16" t="s">
        <v>392</v>
      </c>
      <c r="R71" s="19">
        <v>269.4</v>
      </c>
      <c r="S71" s="17">
        <v>71.0</v>
      </c>
      <c r="T71" s="17">
        <v>54.0</v>
      </c>
      <c r="U71" s="16" t="s">
        <v>412</v>
      </c>
      <c r="V71" s="17">
        <v>31.0</v>
      </c>
      <c r="W71" s="17">
        <v>124.0</v>
      </c>
      <c r="X71" s="16" t="s">
        <v>509</v>
      </c>
      <c r="Y71" s="17">
        <v>-1.0</v>
      </c>
      <c r="Z71" s="17">
        <f>+1</f>
        <v>1</v>
      </c>
      <c r="AA71" s="17">
        <v>-1.0</v>
      </c>
      <c r="AB71" s="17">
        <v>0.0</v>
      </c>
      <c r="AC71" s="17">
        <v>9.0</v>
      </c>
      <c r="AD71" s="17">
        <v>55.0</v>
      </c>
      <c r="AE71" s="17">
        <v>8.0</v>
      </c>
      <c r="AF71" s="17">
        <v>0.0</v>
      </c>
      <c r="AG71" s="19">
        <v>50.5</v>
      </c>
    </row>
    <row r="72">
      <c r="A72" s="16" t="s">
        <v>355</v>
      </c>
      <c r="B72" s="16">
        <v>2016.0</v>
      </c>
      <c r="C72" s="16" t="s">
        <v>540</v>
      </c>
      <c r="D72" s="17" t="s">
        <v>509</v>
      </c>
      <c r="E72" s="17">
        <v>69.0</v>
      </c>
      <c r="F72" s="17">
        <v>72.0</v>
      </c>
      <c r="G72" s="17">
        <v>71.0</v>
      </c>
      <c r="H72" s="17">
        <v>75.0</v>
      </c>
      <c r="I72" s="17">
        <v>287.0</v>
      </c>
      <c r="J72" s="16">
        <f>+3</f>
        <v>3</v>
      </c>
      <c r="K72" s="18">
        <v>17340.0</v>
      </c>
      <c r="L72" s="17">
        <v>38.0</v>
      </c>
      <c r="M72" s="17">
        <v>62.0</v>
      </c>
      <c r="N72" s="17">
        <v>56.0</v>
      </c>
      <c r="O72" s="17">
        <v>67.0</v>
      </c>
      <c r="P72" s="17">
        <v>32.0</v>
      </c>
      <c r="Q72" s="16" t="s">
        <v>492</v>
      </c>
      <c r="R72" s="19">
        <v>290.5</v>
      </c>
      <c r="S72" s="17">
        <v>41.0</v>
      </c>
      <c r="T72" s="17">
        <v>42.0</v>
      </c>
      <c r="U72" s="16" t="s">
        <v>509</v>
      </c>
      <c r="V72" s="17">
        <v>29.0</v>
      </c>
      <c r="W72" s="17">
        <v>116.0</v>
      </c>
      <c r="X72" s="16" t="s">
        <v>417</v>
      </c>
      <c r="Y72" s="17">
        <f>+2</f>
        <v>2</v>
      </c>
      <c r="Z72" s="17">
        <f>+6</f>
        <v>6</v>
      </c>
      <c r="AA72" s="17">
        <v>-5.0</v>
      </c>
      <c r="AB72" s="17">
        <v>0.0</v>
      </c>
      <c r="AC72" s="17">
        <v>11.0</v>
      </c>
      <c r="AD72" s="17">
        <v>48.0</v>
      </c>
      <c r="AE72" s="17">
        <v>12.0</v>
      </c>
      <c r="AF72" s="17">
        <v>1.0</v>
      </c>
      <c r="AG72" s="19">
        <v>50.0</v>
      </c>
    </row>
    <row r="73">
      <c r="A73" s="16" t="s">
        <v>355</v>
      </c>
      <c r="B73" s="16">
        <v>2016.0</v>
      </c>
      <c r="C73" s="16" t="s">
        <v>176</v>
      </c>
      <c r="D73" s="17">
        <v>72.0</v>
      </c>
      <c r="E73" s="17">
        <v>70.0</v>
      </c>
      <c r="F73" s="17">
        <v>71.0</v>
      </c>
      <c r="G73" s="17">
        <v>74.0</v>
      </c>
      <c r="H73" s="17">
        <v>75.0</v>
      </c>
      <c r="I73" s="17">
        <v>290.0</v>
      </c>
      <c r="J73" s="16">
        <f>+6</f>
        <v>6</v>
      </c>
      <c r="K73" s="18">
        <v>16660.0</v>
      </c>
      <c r="L73" s="17">
        <v>48.0</v>
      </c>
      <c r="M73" s="17">
        <v>62.0</v>
      </c>
      <c r="N73" s="17">
        <v>68.0</v>
      </c>
      <c r="O73" s="17">
        <v>72.0</v>
      </c>
      <c r="P73" s="17">
        <v>31.0</v>
      </c>
      <c r="Q73" s="16">
        <v>65.0</v>
      </c>
      <c r="R73" s="19">
        <v>301.5</v>
      </c>
      <c r="S73" s="17">
        <v>14.0</v>
      </c>
      <c r="T73" s="17">
        <v>49.0</v>
      </c>
      <c r="U73" s="16" t="s">
        <v>404</v>
      </c>
      <c r="V73" s="17">
        <v>30.8</v>
      </c>
      <c r="W73" s="17">
        <v>123.0</v>
      </c>
      <c r="X73" s="16" t="s">
        <v>503</v>
      </c>
      <c r="Y73" s="17">
        <f>+3</f>
        <v>3</v>
      </c>
      <c r="Z73" s="17">
        <f>+5</f>
        <v>5</v>
      </c>
      <c r="AA73" s="17">
        <v>-2.0</v>
      </c>
      <c r="AB73" s="17">
        <v>0.0</v>
      </c>
      <c r="AC73" s="17">
        <v>11.0</v>
      </c>
      <c r="AD73" s="17">
        <v>46.0</v>
      </c>
      <c r="AE73" s="17">
        <v>14.0</v>
      </c>
      <c r="AF73" s="17">
        <v>1.0</v>
      </c>
      <c r="AG73" s="19">
        <v>48.0</v>
      </c>
    </row>
    <row r="74">
      <c r="A74" s="16" t="s">
        <v>355</v>
      </c>
      <c r="B74" s="16">
        <v>2016.0</v>
      </c>
      <c r="C74" s="16" t="s">
        <v>166</v>
      </c>
      <c r="D74" s="17" t="s">
        <v>544</v>
      </c>
      <c r="E74" s="17">
        <v>74.0</v>
      </c>
      <c r="F74" s="17">
        <v>70.0</v>
      </c>
      <c r="G74" s="17">
        <v>0.0</v>
      </c>
      <c r="H74" s="17">
        <v>0.0</v>
      </c>
      <c r="I74" s="17">
        <v>144.0</v>
      </c>
      <c r="J74" s="16">
        <f>+2</f>
        <v>2</v>
      </c>
      <c r="K74" s="18">
        <v>0.0</v>
      </c>
      <c r="L74" s="17">
        <v>88.0</v>
      </c>
      <c r="M74" s="17">
        <v>82.0</v>
      </c>
      <c r="N74" s="17">
        <v>0.0</v>
      </c>
      <c r="O74" s="17">
        <v>0.0</v>
      </c>
      <c r="P74" s="17">
        <v>22.0</v>
      </c>
      <c r="Q74" s="16">
        <v>0.0</v>
      </c>
      <c r="R74" s="19">
        <v>282.3</v>
      </c>
      <c r="S74" s="17">
        <v>0.0</v>
      </c>
      <c r="T74" s="17">
        <v>25.0</v>
      </c>
      <c r="U74" s="16">
        <v>0.0</v>
      </c>
      <c r="V74" s="17">
        <v>29.0</v>
      </c>
      <c r="W74" s="17">
        <v>58.0</v>
      </c>
      <c r="X74" s="16">
        <v>0.0</v>
      </c>
      <c r="Y74" s="17">
        <f>+1</f>
        <v>1</v>
      </c>
      <c r="Z74" s="17">
        <v>-3.0</v>
      </c>
      <c r="AA74" s="17">
        <f>+4</f>
        <v>4</v>
      </c>
      <c r="AB74" s="17">
        <v>0.0</v>
      </c>
      <c r="AC74" s="17">
        <v>9.0</v>
      </c>
      <c r="AD74" s="17">
        <v>21.0</v>
      </c>
      <c r="AE74" s="17">
        <v>3.0</v>
      </c>
      <c r="AF74" s="17">
        <v>3.0</v>
      </c>
      <c r="AG74" s="19">
        <v>33.0</v>
      </c>
    </row>
    <row r="75">
      <c r="A75" s="16" t="s">
        <v>355</v>
      </c>
      <c r="B75" s="16">
        <v>2016.0</v>
      </c>
      <c r="C75" s="16" t="s">
        <v>282</v>
      </c>
      <c r="D75" s="17" t="s">
        <v>544</v>
      </c>
      <c r="E75" s="17">
        <v>75.0</v>
      </c>
      <c r="F75" s="17">
        <v>68.0</v>
      </c>
      <c r="G75" s="17">
        <v>0.0</v>
      </c>
      <c r="H75" s="17">
        <v>0.0</v>
      </c>
      <c r="I75" s="17">
        <v>143.0</v>
      </c>
      <c r="J75" s="16">
        <f>+1</f>
        <v>1</v>
      </c>
      <c r="K75" s="18">
        <v>0.0</v>
      </c>
      <c r="L75" s="17">
        <v>93.0</v>
      </c>
      <c r="M75" s="17">
        <v>74.0</v>
      </c>
      <c r="N75" s="17">
        <v>0.0</v>
      </c>
      <c r="O75" s="17">
        <v>0.0</v>
      </c>
      <c r="P75" s="17">
        <v>16.0</v>
      </c>
      <c r="Q75" s="16">
        <v>0.0</v>
      </c>
      <c r="R75" s="19">
        <v>267.5</v>
      </c>
      <c r="S75" s="17">
        <v>0.0</v>
      </c>
      <c r="T75" s="17">
        <v>22.0</v>
      </c>
      <c r="U75" s="16">
        <v>0.0</v>
      </c>
      <c r="V75" s="17">
        <v>28.0</v>
      </c>
      <c r="W75" s="17">
        <v>56.0</v>
      </c>
      <c r="X75" s="16">
        <v>0.0</v>
      </c>
      <c r="Y75" s="17">
        <v>-1.0</v>
      </c>
      <c r="Z75" s="17">
        <f>+6</f>
        <v>6</v>
      </c>
      <c r="AA75" s="17">
        <v>-4.0</v>
      </c>
      <c r="AB75" s="17">
        <v>0.0</v>
      </c>
      <c r="AC75" s="17">
        <v>9.0</v>
      </c>
      <c r="AD75" s="17">
        <v>19.0</v>
      </c>
      <c r="AE75" s="17">
        <v>6.0</v>
      </c>
      <c r="AF75" s="17">
        <v>2.0</v>
      </c>
      <c r="AG75" s="19">
        <v>31.5</v>
      </c>
    </row>
    <row r="76">
      <c r="A76" s="16" t="s">
        <v>355</v>
      </c>
      <c r="B76" s="16">
        <v>2016.0</v>
      </c>
      <c r="C76" s="16" t="s">
        <v>317</v>
      </c>
      <c r="D76" s="17" t="s">
        <v>544</v>
      </c>
      <c r="E76" s="17">
        <v>70.0</v>
      </c>
      <c r="F76" s="17">
        <v>75.0</v>
      </c>
      <c r="G76" s="17">
        <v>0.0</v>
      </c>
      <c r="H76" s="17">
        <v>0.0</v>
      </c>
      <c r="I76" s="17">
        <v>145.0</v>
      </c>
      <c r="J76" s="16">
        <f>+3</f>
        <v>3</v>
      </c>
      <c r="K76" s="18">
        <v>0.0</v>
      </c>
      <c r="L76" s="17">
        <v>48.0</v>
      </c>
      <c r="M76" s="17">
        <v>85.0</v>
      </c>
      <c r="N76" s="17">
        <v>0.0</v>
      </c>
      <c r="O76" s="17">
        <v>0.0</v>
      </c>
      <c r="P76" s="17">
        <v>16.0</v>
      </c>
      <c r="Q76" s="16">
        <v>0.0</v>
      </c>
      <c r="R76" s="19">
        <v>306.8</v>
      </c>
      <c r="S76" s="17">
        <v>0.0</v>
      </c>
      <c r="T76" s="17">
        <v>24.0</v>
      </c>
      <c r="U76" s="16">
        <v>0.0</v>
      </c>
      <c r="V76" s="17">
        <v>30.0</v>
      </c>
      <c r="W76" s="17">
        <v>60.0</v>
      </c>
      <c r="X76" s="16">
        <v>0.0</v>
      </c>
      <c r="Y76" s="17">
        <f>+5</f>
        <v>5</v>
      </c>
      <c r="Z76" s="17">
        <v>-3.0</v>
      </c>
      <c r="AA76" s="17">
        <f>+1</f>
        <v>1</v>
      </c>
      <c r="AB76" s="17">
        <v>0.0</v>
      </c>
      <c r="AC76" s="17">
        <v>10.0</v>
      </c>
      <c r="AD76" s="17">
        <v>15.0</v>
      </c>
      <c r="AE76" s="17">
        <v>10.0</v>
      </c>
      <c r="AF76" s="17">
        <v>1.0</v>
      </c>
      <c r="AG76" s="19">
        <v>31.5</v>
      </c>
    </row>
    <row r="77">
      <c r="A77" s="16" t="s">
        <v>355</v>
      </c>
      <c r="B77" s="16">
        <v>2016.0</v>
      </c>
      <c r="C77" s="16" t="s">
        <v>546</v>
      </c>
      <c r="D77" s="17" t="s">
        <v>544</v>
      </c>
      <c r="E77" s="17">
        <v>72.0</v>
      </c>
      <c r="F77" s="17">
        <v>71.0</v>
      </c>
      <c r="G77" s="17">
        <v>0.0</v>
      </c>
      <c r="H77" s="17">
        <v>0.0</v>
      </c>
      <c r="I77" s="17">
        <v>143.0</v>
      </c>
      <c r="J77" s="16">
        <f t="shared" ref="J77:J78" si="10">+1</f>
        <v>1</v>
      </c>
      <c r="K77" s="18">
        <v>0.0</v>
      </c>
      <c r="L77" s="17">
        <v>81.0</v>
      </c>
      <c r="M77" s="17">
        <v>74.0</v>
      </c>
      <c r="N77" s="17">
        <v>0.0</v>
      </c>
      <c r="O77" s="17">
        <v>0.0</v>
      </c>
      <c r="P77" s="17">
        <v>17.0</v>
      </c>
      <c r="Q77" s="16">
        <v>0.0</v>
      </c>
      <c r="R77" s="19">
        <v>266.8</v>
      </c>
      <c r="S77" s="17">
        <v>0.0</v>
      </c>
      <c r="T77" s="17">
        <v>22.0</v>
      </c>
      <c r="U77" s="16">
        <v>0.0</v>
      </c>
      <c r="V77" s="17">
        <v>28.5</v>
      </c>
      <c r="W77" s="17">
        <v>57.0</v>
      </c>
      <c r="X77" s="16">
        <v>0.0</v>
      </c>
      <c r="Y77" s="17">
        <f>+3</f>
        <v>3</v>
      </c>
      <c r="Z77" s="17">
        <f>+1</f>
        <v>1</v>
      </c>
      <c r="AA77" s="17">
        <v>-3.0</v>
      </c>
      <c r="AB77" s="17">
        <v>0.0</v>
      </c>
      <c r="AC77" s="17">
        <v>8.0</v>
      </c>
      <c r="AD77" s="17">
        <v>19.0</v>
      </c>
      <c r="AE77" s="17">
        <v>9.0</v>
      </c>
      <c r="AF77" s="17">
        <v>0.0</v>
      </c>
      <c r="AG77" s="19">
        <v>29.0</v>
      </c>
    </row>
    <row r="78">
      <c r="A78" s="16" t="s">
        <v>355</v>
      </c>
      <c r="B78" s="16">
        <v>2016.0</v>
      </c>
      <c r="C78" s="16" t="s">
        <v>119</v>
      </c>
      <c r="D78" s="17" t="s">
        <v>544</v>
      </c>
      <c r="E78" s="17">
        <v>71.0</v>
      </c>
      <c r="F78" s="17">
        <v>72.0</v>
      </c>
      <c r="G78" s="17">
        <v>0.0</v>
      </c>
      <c r="H78" s="17">
        <v>0.0</v>
      </c>
      <c r="I78" s="17">
        <v>143.0</v>
      </c>
      <c r="J78" s="16">
        <f t="shared" si="10"/>
        <v>1</v>
      </c>
      <c r="K78" s="18">
        <v>0.0</v>
      </c>
      <c r="L78" s="17">
        <v>67.0</v>
      </c>
      <c r="M78" s="17">
        <v>74.0</v>
      </c>
      <c r="N78" s="17">
        <v>0.0</v>
      </c>
      <c r="O78" s="17">
        <v>0.0</v>
      </c>
      <c r="P78" s="17">
        <v>17.0</v>
      </c>
      <c r="Q78" s="16">
        <v>0.0</v>
      </c>
      <c r="R78" s="19">
        <v>282.3</v>
      </c>
      <c r="S78" s="17">
        <v>0.0</v>
      </c>
      <c r="T78" s="17">
        <v>24.0</v>
      </c>
      <c r="U78" s="16">
        <v>0.0</v>
      </c>
      <c r="V78" s="17">
        <v>30.5</v>
      </c>
      <c r="W78" s="17">
        <v>61.0</v>
      </c>
      <c r="X78" s="16">
        <v>0.0</v>
      </c>
      <c r="Y78" s="17" t="s">
        <v>366</v>
      </c>
      <c r="Z78" s="17">
        <f>+2</f>
        <v>2</v>
      </c>
      <c r="AA78" s="17">
        <v>-1.0</v>
      </c>
      <c r="AB78" s="17">
        <v>1.0</v>
      </c>
      <c r="AC78" s="17">
        <v>3.0</v>
      </c>
      <c r="AD78" s="17">
        <v>26.0</v>
      </c>
      <c r="AE78" s="17">
        <v>6.0</v>
      </c>
      <c r="AF78" s="17">
        <v>0.0</v>
      </c>
      <c r="AG78" s="19">
        <v>27.0</v>
      </c>
    </row>
    <row r="79">
      <c r="A79" s="16" t="s">
        <v>355</v>
      </c>
      <c r="B79" s="16">
        <v>2016.0</v>
      </c>
      <c r="C79" s="16" t="s">
        <v>160</v>
      </c>
      <c r="D79" s="17" t="s">
        <v>544</v>
      </c>
      <c r="E79" s="17">
        <v>70.0</v>
      </c>
      <c r="F79" s="17">
        <v>72.0</v>
      </c>
      <c r="G79" s="17">
        <v>0.0</v>
      </c>
      <c r="H79" s="17">
        <v>0.0</v>
      </c>
      <c r="I79" s="17">
        <v>142.0</v>
      </c>
      <c r="J79" s="16" t="s">
        <v>366</v>
      </c>
      <c r="K79" s="18">
        <v>0.0</v>
      </c>
      <c r="L79" s="17">
        <v>48.0</v>
      </c>
      <c r="M79" s="17">
        <v>73.0</v>
      </c>
      <c r="N79" s="17">
        <v>0.0</v>
      </c>
      <c r="O79" s="17">
        <v>0.0</v>
      </c>
      <c r="P79" s="17">
        <v>16.0</v>
      </c>
      <c r="Q79" s="16">
        <v>0.0</v>
      </c>
      <c r="R79" s="19">
        <v>296.0</v>
      </c>
      <c r="S79" s="17">
        <v>0.0</v>
      </c>
      <c r="T79" s="17">
        <v>26.0</v>
      </c>
      <c r="U79" s="16">
        <v>0.0</v>
      </c>
      <c r="V79" s="17">
        <v>31.0</v>
      </c>
      <c r="W79" s="17">
        <v>62.0</v>
      </c>
      <c r="X79" s="16">
        <v>0.0</v>
      </c>
      <c r="Y79" s="17">
        <f t="shared" ref="Y79:Z79" si="11">+1</f>
        <v>1</v>
      </c>
      <c r="Z79" s="17">
        <f t="shared" si="11"/>
        <v>1</v>
      </c>
      <c r="AA79" s="17">
        <v>-2.0</v>
      </c>
      <c r="AB79" s="17">
        <v>0.0</v>
      </c>
      <c r="AC79" s="17">
        <v>5.0</v>
      </c>
      <c r="AD79" s="17">
        <v>26.0</v>
      </c>
      <c r="AE79" s="17">
        <v>5.0</v>
      </c>
      <c r="AF79" s="17">
        <v>0.0</v>
      </c>
      <c r="AG79" s="19">
        <v>25.5</v>
      </c>
    </row>
    <row r="80">
      <c r="A80" s="16" t="s">
        <v>355</v>
      </c>
      <c r="B80" s="16">
        <v>2016.0</v>
      </c>
      <c r="C80" s="16" t="s">
        <v>188</v>
      </c>
      <c r="D80" s="17" t="s">
        <v>544</v>
      </c>
      <c r="E80" s="17">
        <v>71.0</v>
      </c>
      <c r="F80" s="17">
        <v>72.0</v>
      </c>
      <c r="G80" s="17">
        <v>0.0</v>
      </c>
      <c r="H80" s="17">
        <v>0.0</v>
      </c>
      <c r="I80" s="17">
        <v>143.0</v>
      </c>
      <c r="J80" s="16">
        <f>+1</f>
        <v>1</v>
      </c>
      <c r="K80" s="18">
        <v>0.0</v>
      </c>
      <c r="L80" s="17">
        <v>67.0</v>
      </c>
      <c r="M80" s="17">
        <v>74.0</v>
      </c>
      <c r="N80" s="17">
        <v>0.0</v>
      </c>
      <c r="O80" s="17">
        <v>0.0</v>
      </c>
      <c r="P80" s="17">
        <v>13.0</v>
      </c>
      <c r="Q80" s="16">
        <v>0.0</v>
      </c>
      <c r="R80" s="19">
        <v>311.5</v>
      </c>
      <c r="S80" s="17">
        <v>0.0</v>
      </c>
      <c r="T80" s="17">
        <v>22.0</v>
      </c>
      <c r="U80" s="16">
        <v>0.0</v>
      </c>
      <c r="V80" s="17">
        <v>28.5</v>
      </c>
      <c r="W80" s="17">
        <v>57.0</v>
      </c>
      <c r="X80" s="16">
        <v>0.0</v>
      </c>
      <c r="Y80" s="17">
        <f t="shared" ref="Y80:Y81" si="12">+1</f>
        <v>1</v>
      </c>
      <c r="Z80" s="17">
        <f t="shared" ref="Z80:Z82" si="13">+2</f>
        <v>2</v>
      </c>
      <c r="AA80" s="17">
        <v>-2.0</v>
      </c>
      <c r="AB80" s="17">
        <v>1.0</v>
      </c>
      <c r="AC80" s="17">
        <v>2.0</v>
      </c>
      <c r="AD80" s="17">
        <v>28.0</v>
      </c>
      <c r="AE80" s="17">
        <v>5.0</v>
      </c>
      <c r="AF80" s="17">
        <v>0.0</v>
      </c>
      <c r="AG80" s="19">
        <v>25.5</v>
      </c>
    </row>
    <row r="81">
      <c r="A81" s="16" t="s">
        <v>355</v>
      </c>
      <c r="B81" s="16">
        <v>2016.0</v>
      </c>
      <c r="C81" s="18" t="s">
        <v>550</v>
      </c>
      <c r="D81" s="17" t="s">
        <v>544</v>
      </c>
      <c r="E81" s="17">
        <v>74.0</v>
      </c>
      <c r="F81" s="17">
        <v>70.0</v>
      </c>
      <c r="G81" s="17">
        <v>0.0</v>
      </c>
      <c r="H81" s="17">
        <v>0.0</v>
      </c>
      <c r="I81" s="17">
        <v>144.0</v>
      </c>
      <c r="J81" s="18">
        <f>+2</f>
        <v>2</v>
      </c>
      <c r="K81" s="18">
        <v>0.0</v>
      </c>
      <c r="L81" s="17">
        <v>88.0</v>
      </c>
      <c r="M81" s="17">
        <v>82.0</v>
      </c>
      <c r="N81" s="17">
        <v>0.0</v>
      </c>
      <c r="O81" s="17">
        <v>0.0</v>
      </c>
      <c r="P81" s="17">
        <v>22.0</v>
      </c>
      <c r="Q81" s="16">
        <v>0.0</v>
      </c>
      <c r="R81" s="19">
        <v>288.0</v>
      </c>
      <c r="S81" s="17">
        <v>0.0</v>
      </c>
      <c r="T81" s="17">
        <v>22.0</v>
      </c>
      <c r="U81" s="16">
        <v>0.0</v>
      </c>
      <c r="V81" s="17">
        <v>29.5</v>
      </c>
      <c r="W81" s="17">
        <v>59.0</v>
      </c>
      <c r="X81" s="16">
        <v>0.0</v>
      </c>
      <c r="Y81" s="17">
        <f t="shared" si="12"/>
        <v>1</v>
      </c>
      <c r="Z81" s="17">
        <f t="shared" si="13"/>
        <v>2</v>
      </c>
      <c r="AA81" s="17">
        <v>-1.0</v>
      </c>
      <c r="AB81" s="17">
        <v>0.0</v>
      </c>
      <c r="AC81" s="17">
        <v>6.0</v>
      </c>
      <c r="AD81" s="17">
        <v>23.0</v>
      </c>
      <c r="AE81" s="17">
        <v>6.0</v>
      </c>
      <c r="AF81" s="17">
        <v>1.0</v>
      </c>
      <c r="AG81" s="19">
        <v>25.5</v>
      </c>
    </row>
    <row r="82">
      <c r="A82" s="16" t="s">
        <v>355</v>
      </c>
      <c r="B82" s="16">
        <v>2016.0</v>
      </c>
      <c r="C82" s="16" t="s">
        <v>240</v>
      </c>
      <c r="D82" s="17" t="s">
        <v>544</v>
      </c>
      <c r="E82" s="17">
        <v>70.0</v>
      </c>
      <c r="F82" s="17">
        <v>73.0</v>
      </c>
      <c r="G82" s="17">
        <v>0.0</v>
      </c>
      <c r="H82" s="17">
        <v>0.0</v>
      </c>
      <c r="I82" s="17">
        <v>143.0</v>
      </c>
      <c r="J82" s="16">
        <f>+1</f>
        <v>1</v>
      </c>
      <c r="K82" s="18">
        <v>0.0</v>
      </c>
      <c r="L82" s="17">
        <v>48.0</v>
      </c>
      <c r="M82" s="17">
        <v>74.0</v>
      </c>
      <c r="N82" s="17">
        <v>0.0</v>
      </c>
      <c r="O82" s="17">
        <v>0.0</v>
      </c>
      <c r="P82" s="17">
        <v>18.0</v>
      </c>
      <c r="Q82" s="16">
        <v>0.0</v>
      </c>
      <c r="R82" s="19">
        <v>281.8</v>
      </c>
      <c r="S82" s="17">
        <v>0.0</v>
      </c>
      <c r="T82" s="17">
        <v>24.0</v>
      </c>
      <c r="U82" s="16">
        <v>0.0</v>
      </c>
      <c r="V82" s="17">
        <v>30.0</v>
      </c>
      <c r="W82" s="17">
        <v>60.0</v>
      </c>
      <c r="X82" s="16">
        <v>0.0</v>
      </c>
      <c r="Y82" s="17" t="s">
        <v>366</v>
      </c>
      <c r="Z82" s="17">
        <f t="shared" si="13"/>
        <v>2</v>
      </c>
      <c r="AA82" s="17">
        <v>-1.0</v>
      </c>
      <c r="AB82" s="17">
        <v>0.0</v>
      </c>
      <c r="AC82" s="17">
        <v>5.0</v>
      </c>
      <c r="AD82" s="17">
        <v>25.0</v>
      </c>
      <c r="AE82" s="17">
        <v>6.0</v>
      </c>
      <c r="AF82" s="17">
        <v>0.0</v>
      </c>
      <c r="AG82" s="19">
        <v>24.5</v>
      </c>
    </row>
    <row r="83">
      <c r="A83" s="16" t="s">
        <v>355</v>
      </c>
      <c r="B83" s="16">
        <v>2016.0</v>
      </c>
      <c r="C83" s="16" t="s">
        <v>527</v>
      </c>
      <c r="D83" s="17" t="s">
        <v>544</v>
      </c>
      <c r="E83" s="17">
        <v>70.0</v>
      </c>
      <c r="F83" s="17">
        <v>75.0</v>
      </c>
      <c r="G83" s="17">
        <v>0.0</v>
      </c>
      <c r="H83" s="17">
        <v>0.0</v>
      </c>
      <c r="I83" s="17">
        <v>145.0</v>
      </c>
      <c r="J83" s="16">
        <f>+3</f>
        <v>3</v>
      </c>
      <c r="K83" s="18">
        <v>0.0</v>
      </c>
      <c r="L83" s="17">
        <v>48.0</v>
      </c>
      <c r="M83" s="17">
        <v>85.0</v>
      </c>
      <c r="N83" s="17">
        <v>0.0</v>
      </c>
      <c r="O83" s="17">
        <v>0.0</v>
      </c>
      <c r="P83" s="17">
        <v>23.0</v>
      </c>
      <c r="Q83" s="16">
        <v>0.0</v>
      </c>
      <c r="R83" s="19">
        <v>285.3</v>
      </c>
      <c r="S83" s="17">
        <v>0.0</v>
      </c>
      <c r="T83" s="17">
        <v>25.0</v>
      </c>
      <c r="U83" s="16">
        <v>0.0</v>
      </c>
      <c r="V83" s="17">
        <v>31.5</v>
      </c>
      <c r="W83" s="17">
        <v>63.0</v>
      </c>
      <c r="X83" s="16">
        <v>0.0</v>
      </c>
      <c r="Y83" s="17" t="s">
        <v>366</v>
      </c>
      <c r="Z83" s="17">
        <f>+4</f>
        <v>4</v>
      </c>
      <c r="AA83" s="17">
        <v>-1.0</v>
      </c>
      <c r="AB83" s="17">
        <v>0.0</v>
      </c>
      <c r="AC83" s="17">
        <v>6.0</v>
      </c>
      <c r="AD83" s="17">
        <v>22.0</v>
      </c>
      <c r="AE83" s="17">
        <v>7.0</v>
      </c>
      <c r="AF83" s="17">
        <v>1.0</v>
      </c>
      <c r="AG83" s="19">
        <v>24.5</v>
      </c>
    </row>
    <row r="84">
      <c r="A84" s="16" t="s">
        <v>355</v>
      </c>
      <c r="B84" s="16">
        <v>2016.0</v>
      </c>
      <c r="C84" s="16" t="s">
        <v>469</v>
      </c>
      <c r="D84" s="17" t="s">
        <v>544</v>
      </c>
      <c r="E84" s="17">
        <v>68.0</v>
      </c>
      <c r="F84" s="17">
        <v>75.0</v>
      </c>
      <c r="G84" s="17">
        <v>0.0</v>
      </c>
      <c r="H84" s="17">
        <v>0.0</v>
      </c>
      <c r="I84" s="17">
        <v>143.0</v>
      </c>
      <c r="J84" s="16">
        <f t="shared" ref="J84:J85" si="14">+1</f>
        <v>1</v>
      </c>
      <c r="K84" s="18">
        <v>0.0</v>
      </c>
      <c r="L84" s="17">
        <v>20.0</v>
      </c>
      <c r="M84" s="17">
        <v>74.0</v>
      </c>
      <c r="N84" s="17">
        <v>0.0</v>
      </c>
      <c r="O84" s="17">
        <v>0.0</v>
      </c>
      <c r="P84" s="17">
        <v>21.0</v>
      </c>
      <c r="Q84" s="16">
        <v>0.0</v>
      </c>
      <c r="R84" s="19">
        <v>276.0</v>
      </c>
      <c r="S84" s="17">
        <v>0.0</v>
      </c>
      <c r="T84" s="17">
        <v>24.0</v>
      </c>
      <c r="U84" s="16">
        <v>0.0</v>
      </c>
      <c r="V84" s="17">
        <v>29.5</v>
      </c>
      <c r="W84" s="17">
        <v>59.0</v>
      </c>
      <c r="X84" s="16">
        <v>0.0</v>
      </c>
      <c r="Y84" s="17" t="s">
        <v>366</v>
      </c>
      <c r="Z84" s="17">
        <f>+2</f>
        <v>2</v>
      </c>
      <c r="AA84" s="17">
        <v>-1.0</v>
      </c>
      <c r="AB84" s="17">
        <v>0.0</v>
      </c>
      <c r="AC84" s="17">
        <v>4.0</v>
      </c>
      <c r="AD84" s="17">
        <v>28.0</v>
      </c>
      <c r="AE84" s="17">
        <v>3.0</v>
      </c>
      <c r="AF84" s="17">
        <v>1.0</v>
      </c>
      <c r="AG84" s="19">
        <v>23.5</v>
      </c>
    </row>
    <row r="85">
      <c r="A85" s="16" t="s">
        <v>355</v>
      </c>
      <c r="B85" s="16">
        <v>2016.0</v>
      </c>
      <c r="C85" s="16" t="s">
        <v>496</v>
      </c>
      <c r="D85" s="17" t="s">
        <v>544</v>
      </c>
      <c r="E85" s="17">
        <v>69.0</v>
      </c>
      <c r="F85" s="17">
        <v>74.0</v>
      </c>
      <c r="G85" s="17">
        <v>0.0</v>
      </c>
      <c r="H85" s="17">
        <v>0.0</v>
      </c>
      <c r="I85" s="17">
        <v>143.0</v>
      </c>
      <c r="J85" s="16">
        <f t="shared" si="14"/>
        <v>1</v>
      </c>
      <c r="K85" s="18">
        <v>0.0</v>
      </c>
      <c r="L85" s="17">
        <v>38.0</v>
      </c>
      <c r="M85" s="17">
        <v>74.0</v>
      </c>
      <c r="N85" s="17">
        <v>0.0</v>
      </c>
      <c r="O85" s="17">
        <v>0.0</v>
      </c>
      <c r="P85" s="17">
        <v>21.0</v>
      </c>
      <c r="Q85" s="16">
        <v>0.0</v>
      </c>
      <c r="R85" s="19">
        <v>289.5</v>
      </c>
      <c r="S85" s="17">
        <v>0.0</v>
      </c>
      <c r="T85" s="17">
        <v>28.0</v>
      </c>
      <c r="U85" s="16">
        <v>0.0</v>
      </c>
      <c r="V85" s="17">
        <v>32.5</v>
      </c>
      <c r="W85" s="17">
        <v>65.0</v>
      </c>
      <c r="X85" s="16">
        <v>0.0</v>
      </c>
      <c r="Y85" s="17">
        <f>+2</f>
        <v>2</v>
      </c>
      <c r="Z85" s="17" t="s">
        <v>366</v>
      </c>
      <c r="AA85" s="17">
        <v>-1.0</v>
      </c>
      <c r="AB85" s="17">
        <v>0.0</v>
      </c>
      <c r="AC85" s="17">
        <v>4.0</v>
      </c>
      <c r="AD85" s="17">
        <v>28.0</v>
      </c>
      <c r="AE85" s="17">
        <v>3.0</v>
      </c>
      <c r="AF85" s="17">
        <v>1.0</v>
      </c>
      <c r="AG85" s="19">
        <v>23.5</v>
      </c>
    </row>
    <row r="86">
      <c r="A86" s="16" t="s">
        <v>355</v>
      </c>
      <c r="B86" s="16">
        <v>2016.0</v>
      </c>
      <c r="C86" s="16" t="s">
        <v>476</v>
      </c>
      <c r="D86" s="17" t="s">
        <v>544</v>
      </c>
      <c r="E86" s="17">
        <v>73.0</v>
      </c>
      <c r="F86" s="17">
        <v>71.0</v>
      </c>
      <c r="G86" s="17">
        <v>0.0</v>
      </c>
      <c r="H86" s="17">
        <v>0.0</v>
      </c>
      <c r="I86" s="17">
        <v>144.0</v>
      </c>
      <c r="J86" s="16">
        <f>+2</f>
        <v>2</v>
      </c>
      <c r="K86" s="18">
        <v>0.0</v>
      </c>
      <c r="L86" s="17">
        <v>86.0</v>
      </c>
      <c r="M86" s="17">
        <v>82.0</v>
      </c>
      <c r="N86" s="17">
        <v>0.0</v>
      </c>
      <c r="O86" s="17">
        <v>0.0</v>
      </c>
      <c r="P86" s="17">
        <v>13.0</v>
      </c>
      <c r="Q86" s="16">
        <v>0.0</v>
      </c>
      <c r="R86" s="19">
        <v>270.5</v>
      </c>
      <c r="S86" s="17">
        <v>0.0</v>
      </c>
      <c r="T86" s="17">
        <v>19.0</v>
      </c>
      <c r="U86" s="16">
        <v>0.0</v>
      </c>
      <c r="V86" s="17">
        <v>27.0</v>
      </c>
      <c r="W86" s="17">
        <v>54.0</v>
      </c>
      <c r="X86" s="16">
        <v>0.0</v>
      </c>
      <c r="Y86" s="17" t="s">
        <v>366</v>
      </c>
      <c r="Z86" s="17">
        <f>+2</f>
        <v>2</v>
      </c>
      <c r="AA86" s="17" t="s">
        <v>366</v>
      </c>
      <c r="AB86" s="17">
        <v>0.0</v>
      </c>
      <c r="AC86" s="17">
        <v>5.0</v>
      </c>
      <c r="AD86" s="17">
        <v>24.0</v>
      </c>
      <c r="AE86" s="17">
        <v>7.0</v>
      </c>
      <c r="AF86" s="17">
        <v>0.0</v>
      </c>
      <c r="AG86" s="19">
        <v>23.5</v>
      </c>
    </row>
    <row r="87">
      <c r="A87" s="16" t="s">
        <v>355</v>
      </c>
      <c r="B87" s="16">
        <v>2016.0</v>
      </c>
      <c r="C87" s="16" t="s">
        <v>506</v>
      </c>
      <c r="D87" s="17" t="s">
        <v>544</v>
      </c>
      <c r="E87" s="17">
        <v>70.0</v>
      </c>
      <c r="F87" s="17">
        <v>76.0</v>
      </c>
      <c r="G87" s="17">
        <v>0.0</v>
      </c>
      <c r="H87" s="17">
        <v>0.0</v>
      </c>
      <c r="I87" s="17">
        <v>146.0</v>
      </c>
      <c r="J87" s="16">
        <f>+4</f>
        <v>4</v>
      </c>
      <c r="K87" s="18">
        <v>0.0</v>
      </c>
      <c r="L87" s="17">
        <v>48.0</v>
      </c>
      <c r="M87" s="17">
        <v>90.0</v>
      </c>
      <c r="N87" s="17">
        <v>0.0</v>
      </c>
      <c r="O87" s="17">
        <v>0.0</v>
      </c>
      <c r="P87" s="17">
        <v>20.0</v>
      </c>
      <c r="Q87" s="16">
        <v>0.0</v>
      </c>
      <c r="R87" s="19">
        <v>297.8</v>
      </c>
      <c r="S87" s="17">
        <v>0.0</v>
      </c>
      <c r="T87" s="17">
        <v>25.0</v>
      </c>
      <c r="U87" s="16">
        <v>0.0</v>
      </c>
      <c r="V87" s="17">
        <v>32.0</v>
      </c>
      <c r="W87" s="17">
        <v>64.0</v>
      </c>
      <c r="X87" s="16">
        <v>0.0</v>
      </c>
      <c r="Y87" s="17">
        <f t="shared" ref="Y87:Z87" si="15">+3</f>
        <v>3</v>
      </c>
      <c r="Z87" s="17">
        <f t="shared" si="15"/>
        <v>3</v>
      </c>
      <c r="AA87" s="17">
        <v>-2.0</v>
      </c>
      <c r="AB87" s="17">
        <v>0.0</v>
      </c>
      <c r="AC87" s="17">
        <v>6.0</v>
      </c>
      <c r="AD87" s="17">
        <v>21.0</v>
      </c>
      <c r="AE87" s="17">
        <v>8.0</v>
      </c>
      <c r="AF87" s="17">
        <v>1.0</v>
      </c>
      <c r="AG87" s="19">
        <v>23.5</v>
      </c>
    </row>
    <row r="88">
      <c r="A88" s="16" t="s">
        <v>355</v>
      </c>
      <c r="B88" s="16">
        <v>2016.0</v>
      </c>
      <c r="C88" s="16" t="s">
        <v>325</v>
      </c>
      <c r="D88" s="17" t="s">
        <v>544</v>
      </c>
      <c r="E88" s="17">
        <v>71.0</v>
      </c>
      <c r="F88" s="17">
        <v>72.0</v>
      </c>
      <c r="G88" s="17">
        <v>0.0</v>
      </c>
      <c r="H88" s="17">
        <v>0.0</v>
      </c>
      <c r="I88" s="17">
        <v>143.0</v>
      </c>
      <c r="J88" s="16">
        <f>+1</f>
        <v>1</v>
      </c>
      <c r="K88" s="18">
        <v>0.0</v>
      </c>
      <c r="L88" s="17">
        <v>67.0</v>
      </c>
      <c r="M88" s="17">
        <v>74.0</v>
      </c>
      <c r="N88" s="17">
        <v>0.0</v>
      </c>
      <c r="O88" s="17">
        <v>0.0</v>
      </c>
      <c r="P88" s="17">
        <v>12.0</v>
      </c>
      <c r="Q88" s="16">
        <v>0.0</v>
      </c>
      <c r="R88" s="19">
        <v>303.3</v>
      </c>
      <c r="S88" s="17">
        <v>0.0</v>
      </c>
      <c r="T88" s="17">
        <v>23.0</v>
      </c>
      <c r="U88" s="16">
        <v>0.0</v>
      </c>
      <c r="V88" s="17">
        <v>30.5</v>
      </c>
      <c r="W88" s="17">
        <v>61.0</v>
      </c>
      <c r="X88" s="16">
        <v>0.0</v>
      </c>
      <c r="Y88" s="17">
        <f>+1</f>
        <v>1</v>
      </c>
      <c r="Z88" s="17">
        <v>-1.0</v>
      </c>
      <c r="AA88" s="17">
        <f t="shared" ref="AA88:AA89" si="16">+1</f>
        <v>1</v>
      </c>
      <c r="AB88" s="17">
        <v>0.0</v>
      </c>
      <c r="AC88" s="17">
        <v>4.0</v>
      </c>
      <c r="AD88" s="17">
        <v>27.0</v>
      </c>
      <c r="AE88" s="17">
        <v>5.0</v>
      </c>
      <c r="AF88" s="17">
        <v>0.0</v>
      </c>
      <c r="AG88" s="19">
        <v>23.0</v>
      </c>
    </row>
    <row r="89">
      <c r="A89" s="16" t="s">
        <v>355</v>
      </c>
      <c r="B89" s="16">
        <v>2016.0</v>
      </c>
      <c r="C89" s="16" t="s">
        <v>557</v>
      </c>
      <c r="D89" s="17" t="s">
        <v>544</v>
      </c>
      <c r="E89" s="17">
        <v>69.0</v>
      </c>
      <c r="F89" s="17">
        <v>76.0</v>
      </c>
      <c r="G89" s="17">
        <v>0.0</v>
      </c>
      <c r="H89" s="17">
        <v>0.0</v>
      </c>
      <c r="I89" s="17">
        <v>145.0</v>
      </c>
      <c r="J89" s="16">
        <f>+3</f>
        <v>3</v>
      </c>
      <c r="K89" s="18">
        <v>0.0</v>
      </c>
      <c r="L89" s="17">
        <v>38.0</v>
      </c>
      <c r="M89" s="17">
        <v>85.0</v>
      </c>
      <c r="N89" s="17">
        <v>0.0</v>
      </c>
      <c r="O89" s="17">
        <v>0.0</v>
      </c>
      <c r="P89" s="17">
        <v>16.0</v>
      </c>
      <c r="Q89" s="16">
        <v>0.0</v>
      </c>
      <c r="R89" s="19">
        <v>289.3</v>
      </c>
      <c r="S89" s="17">
        <v>0.0</v>
      </c>
      <c r="T89" s="17">
        <v>20.0</v>
      </c>
      <c r="U89" s="16">
        <v>0.0</v>
      </c>
      <c r="V89" s="17">
        <v>29.0</v>
      </c>
      <c r="W89" s="17">
        <v>58.0</v>
      </c>
      <c r="X89" s="16">
        <v>0.0</v>
      </c>
      <c r="Y89" s="17">
        <f>+2</f>
        <v>2</v>
      </c>
      <c r="Z89" s="17" t="s">
        <v>366</v>
      </c>
      <c r="AA89" s="17">
        <f t="shared" si="16"/>
        <v>1</v>
      </c>
      <c r="AB89" s="17">
        <v>0.0</v>
      </c>
      <c r="AC89" s="17">
        <v>5.0</v>
      </c>
      <c r="AD89" s="17">
        <v>24.0</v>
      </c>
      <c r="AE89" s="17">
        <v>6.0</v>
      </c>
      <c r="AF89" s="17">
        <v>1.0</v>
      </c>
      <c r="AG89" s="19">
        <v>23.0</v>
      </c>
    </row>
    <row r="90">
      <c r="A90" s="16" t="s">
        <v>355</v>
      </c>
      <c r="B90" s="16">
        <v>2016.0</v>
      </c>
      <c r="C90" s="16" t="s">
        <v>548</v>
      </c>
      <c r="D90" s="17" t="s">
        <v>544</v>
      </c>
      <c r="E90" s="17">
        <v>74.0</v>
      </c>
      <c r="F90" s="17">
        <v>74.0</v>
      </c>
      <c r="G90" s="17">
        <v>0.0</v>
      </c>
      <c r="H90" s="17">
        <v>0.0</v>
      </c>
      <c r="I90" s="17">
        <v>148.0</v>
      </c>
      <c r="J90" s="16">
        <f>+6</f>
        <v>6</v>
      </c>
      <c r="K90" s="18">
        <v>0.0</v>
      </c>
      <c r="L90" s="17">
        <v>88.0</v>
      </c>
      <c r="M90" s="17">
        <v>92.0</v>
      </c>
      <c r="N90" s="17">
        <v>0.0</v>
      </c>
      <c r="O90" s="17">
        <v>0.0</v>
      </c>
      <c r="P90" s="17">
        <v>20.0</v>
      </c>
      <c r="Q90" s="16">
        <v>0.0</v>
      </c>
      <c r="R90" s="19">
        <v>275.8</v>
      </c>
      <c r="S90" s="17">
        <v>0.0</v>
      </c>
      <c r="T90" s="17">
        <v>21.0</v>
      </c>
      <c r="U90" s="16">
        <v>0.0</v>
      </c>
      <c r="V90" s="17">
        <v>30.0</v>
      </c>
      <c r="W90" s="17">
        <v>60.0</v>
      </c>
      <c r="X90" s="16">
        <v>0.0</v>
      </c>
      <c r="Y90" s="17">
        <f>+4</f>
        <v>4</v>
      </c>
      <c r="Z90" s="17">
        <f>+2</f>
        <v>2</v>
      </c>
      <c r="AA90" s="17" t="s">
        <v>366</v>
      </c>
      <c r="AB90" s="17">
        <v>0.0</v>
      </c>
      <c r="AC90" s="17">
        <v>6.0</v>
      </c>
      <c r="AD90" s="17">
        <v>21.0</v>
      </c>
      <c r="AE90" s="17">
        <v>7.0</v>
      </c>
      <c r="AF90" s="17">
        <v>2.0</v>
      </c>
      <c r="AG90" s="19">
        <v>23.0</v>
      </c>
    </row>
    <row r="91">
      <c r="A91" s="16" t="s">
        <v>355</v>
      </c>
      <c r="B91" s="16">
        <v>2016.0</v>
      </c>
      <c r="C91" s="16" t="s">
        <v>542</v>
      </c>
      <c r="D91" s="17" t="s">
        <v>544</v>
      </c>
      <c r="E91" s="17">
        <v>70.0</v>
      </c>
      <c r="F91" s="17">
        <v>75.0</v>
      </c>
      <c r="G91" s="17">
        <v>0.0</v>
      </c>
      <c r="H91" s="17">
        <v>0.0</v>
      </c>
      <c r="I91" s="17">
        <v>145.0</v>
      </c>
      <c r="J91" s="16">
        <f>+3</f>
        <v>3</v>
      </c>
      <c r="K91" s="18">
        <v>0.0</v>
      </c>
      <c r="L91" s="17">
        <v>48.0</v>
      </c>
      <c r="M91" s="17">
        <v>85.0</v>
      </c>
      <c r="N91" s="17">
        <v>0.0</v>
      </c>
      <c r="O91" s="17">
        <v>0.0</v>
      </c>
      <c r="P91" s="17">
        <v>21.0</v>
      </c>
      <c r="Q91" s="16">
        <v>0.0</v>
      </c>
      <c r="R91" s="19">
        <v>261.3</v>
      </c>
      <c r="S91" s="17">
        <v>0.0</v>
      </c>
      <c r="T91" s="17">
        <v>23.0</v>
      </c>
      <c r="U91" s="16">
        <v>0.0</v>
      </c>
      <c r="V91" s="17">
        <v>29.5</v>
      </c>
      <c r="W91" s="17">
        <v>59.0</v>
      </c>
      <c r="X91" s="16">
        <v>0.0</v>
      </c>
      <c r="Y91" s="17">
        <v>-2.0</v>
      </c>
      <c r="Z91" s="17">
        <f>+5</f>
        <v>5</v>
      </c>
      <c r="AA91" s="17" t="s">
        <v>366</v>
      </c>
      <c r="AB91" s="17">
        <v>0.0</v>
      </c>
      <c r="AC91" s="17">
        <v>5.0</v>
      </c>
      <c r="AD91" s="17">
        <v>23.0</v>
      </c>
      <c r="AE91" s="17">
        <v>8.0</v>
      </c>
      <c r="AF91" s="17">
        <v>0.0</v>
      </c>
      <c r="AG91" s="19">
        <v>22.5</v>
      </c>
    </row>
    <row r="92">
      <c r="A92" s="16" t="s">
        <v>355</v>
      </c>
      <c r="B92" s="16">
        <v>2016.0</v>
      </c>
      <c r="C92" s="16" t="s">
        <v>167</v>
      </c>
      <c r="D92" s="17" t="s">
        <v>544</v>
      </c>
      <c r="E92" s="17">
        <v>75.0</v>
      </c>
      <c r="F92" s="17">
        <v>72.0</v>
      </c>
      <c r="G92" s="17">
        <v>0.0</v>
      </c>
      <c r="H92" s="17">
        <v>0.0</v>
      </c>
      <c r="I92" s="17">
        <v>147.0</v>
      </c>
      <c r="J92" s="16">
        <f>+5</f>
        <v>5</v>
      </c>
      <c r="K92" s="18">
        <v>0.0</v>
      </c>
      <c r="L92" s="17">
        <v>93.0</v>
      </c>
      <c r="M92" s="17">
        <v>91.0</v>
      </c>
      <c r="N92" s="17">
        <v>0.0</v>
      </c>
      <c r="O92" s="17">
        <v>0.0</v>
      </c>
      <c r="P92" s="17">
        <v>20.0</v>
      </c>
      <c r="Q92" s="16">
        <v>0.0</v>
      </c>
      <c r="R92" s="19">
        <v>286.3</v>
      </c>
      <c r="S92" s="17">
        <v>0.0</v>
      </c>
      <c r="T92" s="17">
        <v>19.0</v>
      </c>
      <c r="U92" s="16">
        <v>0.0</v>
      </c>
      <c r="V92" s="17">
        <v>28.5</v>
      </c>
      <c r="W92" s="17">
        <v>57.0</v>
      </c>
      <c r="X92" s="16">
        <v>0.0</v>
      </c>
      <c r="Y92" s="17">
        <v>-1.0</v>
      </c>
      <c r="Z92" s="17">
        <f>+6</f>
        <v>6</v>
      </c>
      <c r="AA92" s="17" t="s">
        <v>366</v>
      </c>
      <c r="AB92" s="17">
        <v>0.0</v>
      </c>
      <c r="AC92" s="17">
        <v>4.0</v>
      </c>
      <c r="AD92" s="17">
        <v>27.0</v>
      </c>
      <c r="AE92" s="17">
        <v>3.0</v>
      </c>
      <c r="AF92" s="17">
        <v>2.0</v>
      </c>
      <c r="AG92" s="19">
        <v>22.0</v>
      </c>
    </row>
    <row r="93">
      <c r="A93" s="16" t="s">
        <v>355</v>
      </c>
      <c r="B93" s="16">
        <v>2016.0</v>
      </c>
      <c r="C93" s="16" t="s">
        <v>277</v>
      </c>
      <c r="D93" s="17" t="s">
        <v>544</v>
      </c>
      <c r="E93" s="17">
        <v>70.0</v>
      </c>
      <c r="F93" s="17">
        <v>79.0</v>
      </c>
      <c r="G93" s="17">
        <v>0.0</v>
      </c>
      <c r="H93" s="17">
        <v>0.0</v>
      </c>
      <c r="I93" s="17">
        <v>149.0</v>
      </c>
      <c r="J93" s="16">
        <f>+7</f>
        <v>7</v>
      </c>
      <c r="K93" s="18">
        <v>0.0</v>
      </c>
      <c r="L93" s="17">
        <v>48.0</v>
      </c>
      <c r="M93" s="17">
        <v>94.0</v>
      </c>
      <c r="N93" s="17">
        <v>0.0</v>
      </c>
      <c r="O93" s="17">
        <v>0.0</v>
      </c>
      <c r="P93" s="17">
        <v>20.0</v>
      </c>
      <c r="Q93" s="16">
        <v>0.0</v>
      </c>
      <c r="R93" s="19">
        <v>301.8</v>
      </c>
      <c r="S93" s="17">
        <v>0.0</v>
      </c>
      <c r="T93" s="17">
        <v>25.0</v>
      </c>
      <c r="U93" s="16">
        <v>0.0</v>
      </c>
      <c r="V93" s="17">
        <v>31.5</v>
      </c>
      <c r="W93" s="17">
        <v>63.0</v>
      </c>
      <c r="X93" s="16">
        <v>0.0</v>
      </c>
      <c r="Y93" s="17">
        <f>+1</f>
        <v>1</v>
      </c>
      <c r="Z93" s="17">
        <f>+4</f>
        <v>4</v>
      </c>
      <c r="AA93" s="17">
        <f>+2</f>
        <v>2</v>
      </c>
      <c r="AB93" s="17">
        <v>0.0</v>
      </c>
      <c r="AC93" s="17">
        <v>5.0</v>
      </c>
      <c r="AD93" s="17">
        <v>24.0</v>
      </c>
      <c r="AE93" s="17">
        <v>4.0</v>
      </c>
      <c r="AF93" s="17">
        <v>3.0</v>
      </c>
      <c r="AG93" s="19">
        <v>22.0</v>
      </c>
    </row>
    <row r="94">
      <c r="A94" s="16" t="s">
        <v>355</v>
      </c>
      <c r="B94" s="16">
        <v>2016.0</v>
      </c>
      <c r="C94" s="16" t="s">
        <v>115</v>
      </c>
      <c r="D94" s="17" t="s">
        <v>544</v>
      </c>
      <c r="E94" s="17">
        <v>76.0</v>
      </c>
      <c r="F94" s="17">
        <v>75.0</v>
      </c>
      <c r="G94" s="17">
        <v>0.0</v>
      </c>
      <c r="H94" s="17">
        <v>0.0</v>
      </c>
      <c r="I94" s="17">
        <v>151.0</v>
      </c>
      <c r="J94" s="16">
        <f>+9</f>
        <v>9</v>
      </c>
      <c r="K94" s="18">
        <v>0.0</v>
      </c>
      <c r="L94" s="17">
        <v>96.0</v>
      </c>
      <c r="M94" s="17">
        <v>97.0</v>
      </c>
      <c r="N94" s="17">
        <v>0.0</v>
      </c>
      <c r="O94" s="17">
        <v>0.0</v>
      </c>
      <c r="P94" s="17">
        <v>14.0</v>
      </c>
      <c r="Q94" s="16">
        <v>0.0</v>
      </c>
      <c r="R94" s="19">
        <v>295.3</v>
      </c>
      <c r="S94" s="17">
        <v>0.0</v>
      </c>
      <c r="T94" s="17">
        <v>21.0</v>
      </c>
      <c r="U94" s="16">
        <v>0.0</v>
      </c>
      <c r="V94" s="17">
        <v>28.0</v>
      </c>
      <c r="W94" s="17">
        <v>56.0</v>
      </c>
      <c r="X94" s="16">
        <v>0.0</v>
      </c>
      <c r="Y94" s="17">
        <f>+2</f>
        <v>2</v>
      </c>
      <c r="Z94" s="17">
        <f>+8</f>
        <v>8</v>
      </c>
      <c r="AA94" s="17">
        <v>-1.0</v>
      </c>
      <c r="AB94" s="17">
        <v>0.0</v>
      </c>
      <c r="AC94" s="17">
        <v>7.0</v>
      </c>
      <c r="AD94" s="17">
        <v>17.0</v>
      </c>
      <c r="AE94" s="17">
        <v>9.0</v>
      </c>
      <c r="AF94" s="17">
        <v>3.0</v>
      </c>
      <c r="AG94" s="19">
        <v>22.0</v>
      </c>
    </row>
    <row r="95">
      <c r="A95" s="16" t="s">
        <v>355</v>
      </c>
      <c r="B95" s="16">
        <v>2016.0</v>
      </c>
      <c r="C95" s="16" t="s">
        <v>287</v>
      </c>
      <c r="D95" s="17" t="s">
        <v>544</v>
      </c>
      <c r="E95" s="17">
        <v>72.0</v>
      </c>
      <c r="F95" s="17">
        <v>73.0</v>
      </c>
      <c r="G95" s="17">
        <v>0.0</v>
      </c>
      <c r="H95" s="17">
        <v>0.0</v>
      </c>
      <c r="I95" s="17">
        <v>145.0</v>
      </c>
      <c r="J95" s="16">
        <f>+3</f>
        <v>3</v>
      </c>
      <c r="K95" s="18">
        <v>0.0</v>
      </c>
      <c r="L95" s="17">
        <v>81.0</v>
      </c>
      <c r="M95" s="17">
        <v>85.0</v>
      </c>
      <c r="N95" s="17">
        <v>0.0</v>
      </c>
      <c r="O95" s="17">
        <v>0.0</v>
      </c>
      <c r="P95" s="17">
        <v>22.0</v>
      </c>
      <c r="Q95" s="16">
        <v>0.0</v>
      </c>
      <c r="R95" s="19">
        <v>287.5</v>
      </c>
      <c r="S95" s="17">
        <v>0.0</v>
      </c>
      <c r="T95" s="17">
        <v>24.0</v>
      </c>
      <c r="U95" s="16">
        <v>0.0</v>
      </c>
      <c r="V95" s="17">
        <v>31.0</v>
      </c>
      <c r="W95" s="17">
        <v>62.0</v>
      </c>
      <c r="X95" s="16">
        <v>0.0</v>
      </c>
      <c r="Y95" s="17">
        <f t="shared" ref="Y95:Y96" si="17">+3</f>
        <v>3</v>
      </c>
      <c r="Z95" s="17">
        <v>-2.0</v>
      </c>
      <c r="AA95" s="17">
        <f>+2</f>
        <v>2</v>
      </c>
      <c r="AB95" s="17">
        <v>0.0</v>
      </c>
      <c r="AC95" s="17">
        <v>4.0</v>
      </c>
      <c r="AD95" s="17">
        <v>25.0</v>
      </c>
      <c r="AE95" s="17">
        <v>7.0</v>
      </c>
      <c r="AF95" s="17">
        <v>0.0</v>
      </c>
      <c r="AG95" s="19">
        <v>21.0</v>
      </c>
    </row>
    <row r="96">
      <c r="A96" s="16" t="s">
        <v>355</v>
      </c>
      <c r="B96" s="16">
        <v>2016.0</v>
      </c>
      <c r="C96" s="16" t="s">
        <v>561</v>
      </c>
      <c r="D96" s="17" t="s">
        <v>544</v>
      </c>
      <c r="E96" s="17">
        <v>74.0</v>
      </c>
      <c r="F96" s="17">
        <v>74.0</v>
      </c>
      <c r="G96" s="17">
        <v>0.0</v>
      </c>
      <c r="H96" s="17">
        <v>0.0</v>
      </c>
      <c r="I96" s="17">
        <v>148.0</v>
      </c>
      <c r="J96" s="16">
        <f>+6</f>
        <v>6</v>
      </c>
      <c r="K96" s="18">
        <v>0.0</v>
      </c>
      <c r="L96" s="17">
        <v>88.0</v>
      </c>
      <c r="M96" s="17">
        <v>92.0</v>
      </c>
      <c r="N96" s="17">
        <v>0.0</v>
      </c>
      <c r="O96" s="17">
        <v>0.0</v>
      </c>
      <c r="P96" s="17">
        <v>16.0</v>
      </c>
      <c r="Q96" s="16">
        <v>0.0</v>
      </c>
      <c r="R96" s="19">
        <v>285.5</v>
      </c>
      <c r="S96" s="17">
        <v>0.0</v>
      </c>
      <c r="T96" s="17">
        <v>24.0</v>
      </c>
      <c r="U96" s="16">
        <v>0.0</v>
      </c>
      <c r="V96" s="17">
        <v>33.5</v>
      </c>
      <c r="W96" s="17">
        <v>67.0</v>
      </c>
      <c r="X96" s="16">
        <v>0.0</v>
      </c>
      <c r="Y96" s="17">
        <f t="shared" si="17"/>
        <v>3</v>
      </c>
      <c r="Z96" s="17">
        <f>+3</f>
        <v>3</v>
      </c>
      <c r="AA96" s="17" t="s">
        <v>366</v>
      </c>
      <c r="AB96" s="17">
        <v>0.0</v>
      </c>
      <c r="AC96" s="17">
        <v>5.0</v>
      </c>
      <c r="AD96" s="17">
        <v>22.0</v>
      </c>
      <c r="AE96" s="17">
        <v>7.0</v>
      </c>
      <c r="AF96" s="17">
        <v>2.0</v>
      </c>
      <c r="AG96" s="19">
        <v>20.5</v>
      </c>
    </row>
    <row r="97">
      <c r="A97" s="16" t="s">
        <v>355</v>
      </c>
      <c r="B97" s="16">
        <v>2016.0</v>
      </c>
      <c r="C97" s="16" t="s">
        <v>333</v>
      </c>
      <c r="D97" s="17" t="s">
        <v>544</v>
      </c>
      <c r="E97" s="17">
        <v>78.0</v>
      </c>
      <c r="F97" s="17">
        <v>71.0</v>
      </c>
      <c r="G97" s="17">
        <v>0.0</v>
      </c>
      <c r="H97" s="17">
        <v>0.0</v>
      </c>
      <c r="I97" s="17">
        <v>149.0</v>
      </c>
      <c r="J97" s="16">
        <f t="shared" ref="J97:J98" si="18">+7</f>
        <v>7</v>
      </c>
      <c r="K97" s="18">
        <v>0.0</v>
      </c>
      <c r="L97" s="17">
        <v>97.0</v>
      </c>
      <c r="M97" s="17">
        <v>94.0</v>
      </c>
      <c r="N97" s="17">
        <v>0.0</v>
      </c>
      <c r="O97" s="17">
        <v>0.0</v>
      </c>
      <c r="P97" s="17">
        <v>15.0</v>
      </c>
      <c r="Q97" s="16">
        <v>0.0</v>
      </c>
      <c r="R97" s="19">
        <v>290.3</v>
      </c>
      <c r="S97" s="17">
        <v>0.0</v>
      </c>
      <c r="T97" s="17">
        <v>17.0</v>
      </c>
      <c r="U97" s="16">
        <v>0.0</v>
      </c>
      <c r="V97" s="17">
        <v>29.0</v>
      </c>
      <c r="W97" s="17">
        <v>58.0</v>
      </c>
      <c r="X97" s="16">
        <v>0.0</v>
      </c>
      <c r="Y97" s="17">
        <f>+4</f>
        <v>4</v>
      </c>
      <c r="Z97" s="17">
        <f>+5</f>
        <v>5</v>
      </c>
      <c r="AA97" s="17">
        <v>-2.0</v>
      </c>
      <c r="AB97" s="17">
        <v>0.0</v>
      </c>
      <c r="AC97" s="17">
        <v>5.0</v>
      </c>
      <c r="AD97" s="17">
        <v>21.0</v>
      </c>
      <c r="AE97" s="17">
        <v>8.0</v>
      </c>
      <c r="AF97" s="17">
        <v>2.0</v>
      </c>
      <c r="AG97" s="19">
        <v>19.5</v>
      </c>
    </row>
    <row r="98">
      <c r="A98" s="16" t="s">
        <v>355</v>
      </c>
      <c r="B98" s="16">
        <v>2016.0</v>
      </c>
      <c r="C98" s="16" t="s">
        <v>563</v>
      </c>
      <c r="D98" s="17" t="s">
        <v>544</v>
      </c>
      <c r="E98" s="17">
        <v>74.0</v>
      </c>
      <c r="F98" s="17">
        <v>75.0</v>
      </c>
      <c r="G98" s="17">
        <v>0.0</v>
      </c>
      <c r="H98" s="17">
        <v>0.0</v>
      </c>
      <c r="I98" s="17">
        <v>149.0</v>
      </c>
      <c r="J98" s="16">
        <f t="shared" si="18"/>
        <v>7</v>
      </c>
      <c r="K98" s="18">
        <v>0.0</v>
      </c>
      <c r="L98" s="17">
        <v>88.0</v>
      </c>
      <c r="M98" s="17">
        <v>94.0</v>
      </c>
      <c r="N98" s="17">
        <v>0.0</v>
      </c>
      <c r="O98" s="17">
        <v>0.0</v>
      </c>
      <c r="P98" s="17">
        <v>16.0</v>
      </c>
      <c r="Q98" s="16">
        <v>0.0</v>
      </c>
      <c r="R98" s="19">
        <v>247.3</v>
      </c>
      <c r="S98" s="17">
        <v>0.0</v>
      </c>
      <c r="T98" s="17">
        <v>22.0</v>
      </c>
      <c r="U98" s="16">
        <v>0.0</v>
      </c>
      <c r="V98" s="17">
        <v>32.5</v>
      </c>
      <c r="W98" s="17">
        <v>65.0</v>
      </c>
      <c r="X98" s="16">
        <v>0.0</v>
      </c>
      <c r="Y98" s="17">
        <f>+1</f>
        <v>1</v>
      </c>
      <c r="Z98" s="17">
        <f>+7</f>
        <v>7</v>
      </c>
      <c r="AA98" s="17">
        <v>-1.0</v>
      </c>
      <c r="AB98" s="17">
        <v>0.0</v>
      </c>
      <c r="AC98" s="17">
        <v>4.0</v>
      </c>
      <c r="AD98" s="17">
        <v>21.0</v>
      </c>
      <c r="AE98" s="17">
        <v>11.0</v>
      </c>
      <c r="AF98" s="17">
        <v>0.0</v>
      </c>
      <c r="AG98" s="19">
        <v>17.0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8.0"/>
    <col customWidth="1" min="2" max="2" width="4.43"/>
    <col customWidth="1" min="3" max="3" width="14.57"/>
    <col customWidth="1" min="4" max="4" width="4.86"/>
    <col customWidth="1" min="5" max="8" width="2.86"/>
    <col customWidth="1" min="9" max="9" width="3.57"/>
    <col customWidth="1" min="10" max="10" width="3.29"/>
    <col customWidth="1" min="11" max="11" width="8.57"/>
    <col customWidth="1" min="12" max="15" width="5.57"/>
    <col customWidth="1" min="16" max="16" width="5.29"/>
    <col customWidth="1" min="17" max="17" width="4.57"/>
    <col customWidth="1" min="18" max="18" width="4.86"/>
    <col customWidth="1" min="19" max="19" width="4.57"/>
    <col customWidth="1" min="20" max="20" width="5.57"/>
    <col customWidth="1" min="21" max="21" width="4.57"/>
    <col customWidth="1" min="22" max="22" width="7.0"/>
    <col customWidth="1" min="23" max="23" width="6.57"/>
    <col customWidth="1" min="24" max="24" width="4.57"/>
    <col customWidth="1" min="25" max="27" width="3.57"/>
    <col customWidth="1" min="28" max="28" width="4.0"/>
    <col customWidth="1" min="29" max="30" width="4.14"/>
    <col customWidth="1" min="31" max="31" width="4.43"/>
    <col customWidth="1" min="32" max="32" width="4.0"/>
    <col customWidth="1" min="33" max="33" width="4.86"/>
  </cols>
  <sheetData>
    <row r="1">
      <c r="A1" s="11" t="s">
        <v>319</v>
      </c>
      <c r="B1" s="11" t="s">
        <v>323</v>
      </c>
      <c r="C1" s="11" t="s">
        <v>2</v>
      </c>
      <c r="D1" s="12" t="s">
        <v>324</v>
      </c>
      <c r="E1" s="12" t="s">
        <v>326</v>
      </c>
      <c r="F1" s="12" t="s">
        <v>327</v>
      </c>
      <c r="G1" s="12" t="s">
        <v>328</v>
      </c>
      <c r="H1" s="12" t="s">
        <v>329</v>
      </c>
      <c r="I1" s="12" t="s">
        <v>330</v>
      </c>
      <c r="J1" s="11" t="s">
        <v>331</v>
      </c>
      <c r="K1" s="13" t="s">
        <v>332</v>
      </c>
      <c r="L1" s="12" t="s">
        <v>335</v>
      </c>
      <c r="M1" s="12" t="s">
        <v>336</v>
      </c>
      <c r="N1" s="12" t="s">
        <v>337</v>
      </c>
      <c r="O1" s="12" t="s">
        <v>338</v>
      </c>
      <c r="P1" s="12" t="s">
        <v>339</v>
      </c>
      <c r="Q1" s="11" t="s">
        <v>21</v>
      </c>
      <c r="R1" s="14" t="s">
        <v>341</v>
      </c>
      <c r="S1" s="12" t="s">
        <v>21</v>
      </c>
      <c r="T1" s="12" t="s">
        <v>342</v>
      </c>
      <c r="U1" s="11" t="s">
        <v>21</v>
      </c>
      <c r="V1" s="12" t="s">
        <v>343</v>
      </c>
      <c r="W1" s="12" t="s">
        <v>344</v>
      </c>
      <c r="X1" s="11" t="s">
        <v>21</v>
      </c>
      <c r="Y1" s="12" t="s">
        <v>345</v>
      </c>
      <c r="Z1" s="12" t="s">
        <v>347</v>
      </c>
      <c r="AA1" s="12" t="s">
        <v>348</v>
      </c>
      <c r="AB1" s="12" t="s">
        <v>349</v>
      </c>
      <c r="AC1" s="12" t="s">
        <v>350</v>
      </c>
      <c r="AD1" s="12" t="s">
        <v>351</v>
      </c>
      <c r="AE1" s="12" t="s">
        <v>352</v>
      </c>
      <c r="AF1" s="12" t="s">
        <v>353</v>
      </c>
      <c r="AG1" s="14" t="s">
        <v>354</v>
      </c>
    </row>
    <row r="2">
      <c r="A2" s="16" t="s">
        <v>355</v>
      </c>
      <c r="B2" s="16">
        <v>2015.0</v>
      </c>
      <c r="C2" s="16" t="s">
        <v>68</v>
      </c>
      <c r="D2" s="17">
        <v>1.0</v>
      </c>
      <c r="E2" s="17">
        <v>67.0</v>
      </c>
      <c r="F2" s="17">
        <v>67.0</v>
      </c>
      <c r="G2" s="17">
        <v>67.0</v>
      </c>
      <c r="H2" s="17">
        <v>68.0</v>
      </c>
      <c r="I2" s="17">
        <v>269.0</v>
      </c>
      <c r="J2" s="16">
        <v>-15.0</v>
      </c>
      <c r="K2" s="18">
        <v>1485000.0</v>
      </c>
      <c r="L2" s="17">
        <v>2.0</v>
      </c>
      <c r="M2" s="17">
        <v>3.0</v>
      </c>
      <c r="N2" s="17">
        <v>2.0</v>
      </c>
      <c r="O2" s="17">
        <v>1.0</v>
      </c>
      <c r="P2" s="17">
        <v>37.0</v>
      </c>
      <c r="Q2" s="16" t="s">
        <v>428</v>
      </c>
      <c r="R2" s="19">
        <v>299.3</v>
      </c>
      <c r="S2" s="17" t="s">
        <v>429</v>
      </c>
      <c r="T2" s="17">
        <v>53.0</v>
      </c>
      <c r="U2" s="16">
        <v>6.0</v>
      </c>
      <c r="V2" s="17">
        <v>28.0</v>
      </c>
      <c r="W2" s="17">
        <v>112.0</v>
      </c>
      <c r="X2" s="16" t="s">
        <v>431</v>
      </c>
      <c r="Y2" s="17">
        <v>-1.0</v>
      </c>
      <c r="Z2" s="17">
        <v>-9.0</v>
      </c>
      <c r="AA2" s="17">
        <v>-5.0</v>
      </c>
      <c r="AB2" s="17">
        <v>1.0</v>
      </c>
      <c r="AC2" s="17">
        <v>19.0</v>
      </c>
      <c r="AD2" s="17">
        <v>47.0</v>
      </c>
      <c r="AE2" s="17">
        <v>4.0</v>
      </c>
      <c r="AF2" s="17">
        <v>1.0</v>
      </c>
      <c r="AG2" s="19">
        <v>115.5</v>
      </c>
    </row>
    <row r="3">
      <c r="A3" s="16" t="s">
        <v>355</v>
      </c>
      <c r="B3" s="16">
        <v>2015.0</v>
      </c>
      <c r="C3" s="16" t="s">
        <v>433</v>
      </c>
      <c r="D3" s="17">
        <v>2.0</v>
      </c>
      <c r="E3" s="17">
        <v>67.0</v>
      </c>
      <c r="F3" s="17">
        <v>68.0</v>
      </c>
      <c r="G3" s="17">
        <v>65.0</v>
      </c>
      <c r="H3" s="17">
        <v>70.0</v>
      </c>
      <c r="I3" s="17">
        <v>270.0</v>
      </c>
      <c r="J3" s="16">
        <v>-14.0</v>
      </c>
      <c r="K3" s="18">
        <v>891000.0</v>
      </c>
      <c r="L3" s="17">
        <v>2.0</v>
      </c>
      <c r="M3" s="17">
        <v>7.0</v>
      </c>
      <c r="N3" s="17">
        <v>1.0</v>
      </c>
      <c r="O3" s="17">
        <v>2.0</v>
      </c>
      <c r="P3" s="17">
        <v>42.0</v>
      </c>
      <c r="Q3" s="16" t="s">
        <v>434</v>
      </c>
      <c r="R3" s="19">
        <v>306.5</v>
      </c>
      <c r="S3" s="17">
        <v>7.0</v>
      </c>
      <c r="T3" s="17">
        <v>55.0</v>
      </c>
      <c r="U3" s="16" t="s">
        <v>392</v>
      </c>
      <c r="V3" s="17">
        <v>29.0</v>
      </c>
      <c r="W3" s="17">
        <v>116.0</v>
      </c>
      <c r="X3" s="16" t="s">
        <v>435</v>
      </c>
      <c r="Y3" s="17">
        <f>+3</f>
        <v>3</v>
      </c>
      <c r="Z3" s="17">
        <v>-13.0</v>
      </c>
      <c r="AA3" s="17">
        <v>-4.0</v>
      </c>
      <c r="AB3" s="17">
        <v>1.0</v>
      </c>
      <c r="AC3" s="17">
        <v>22.0</v>
      </c>
      <c r="AD3" s="17">
        <v>40.0</v>
      </c>
      <c r="AE3" s="17">
        <v>8.0</v>
      </c>
      <c r="AF3" s="17">
        <v>1.0</v>
      </c>
      <c r="AG3" s="19">
        <v>109.0</v>
      </c>
    </row>
    <row r="4">
      <c r="A4" s="16" t="s">
        <v>355</v>
      </c>
      <c r="B4" s="16">
        <v>2015.0</v>
      </c>
      <c r="C4" s="16" t="s">
        <v>115</v>
      </c>
      <c r="D4" s="17">
        <v>3.0</v>
      </c>
      <c r="E4" s="17">
        <v>67.0</v>
      </c>
      <c r="F4" s="17">
        <v>63.0</v>
      </c>
      <c r="G4" s="17">
        <v>76.0</v>
      </c>
      <c r="H4" s="17">
        <v>67.0</v>
      </c>
      <c r="I4" s="17">
        <v>273.0</v>
      </c>
      <c r="J4" s="16">
        <v>-11.0</v>
      </c>
      <c r="K4" s="18">
        <v>561000.0</v>
      </c>
      <c r="L4" s="17">
        <v>2.0</v>
      </c>
      <c r="M4" s="17">
        <v>1.0</v>
      </c>
      <c r="N4" s="17">
        <v>11.0</v>
      </c>
      <c r="O4" s="17">
        <v>3.0</v>
      </c>
      <c r="P4" s="17">
        <v>37.0</v>
      </c>
      <c r="Q4" s="16" t="s">
        <v>428</v>
      </c>
      <c r="R4" s="19">
        <v>304.8</v>
      </c>
      <c r="S4" s="17">
        <v>15.0</v>
      </c>
      <c r="T4" s="17">
        <v>46.0</v>
      </c>
      <c r="U4" s="16" t="s">
        <v>441</v>
      </c>
      <c r="V4" s="17">
        <v>26.8</v>
      </c>
      <c r="W4" s="17">
        <v>107.0</v>
      </c>
      <c r="X4" s="16" t="s">
        <v>392</v>
      </c>
      <c r="Y4" s="17">
        <f>+4</f>
        <v>4</v>
      </c>
      <c r="Z4" s="17">
        <v>-9.0</v>
      </c>
      <c r="AA4" s="17">
        <v>-6.0</v>
      </c>
      <c r="AB4" s="17">
        <v>1.0</v>
      </c>
      <c r="AC4" s="17">
        <v>21.0</v>
      </c>
      <c r="AD4" s="17">
        <v>38.0</v>
      </c>
      <c r="AE4" s="17">
        <v>12.0</v>
      </c>
      <c r="AF4" s="17">
        <v>0.0</v>
      </c>
      <c r="AG4" s="19">
        <v>102.0</v>
      </c>
    </row>
    <row r="5">
      <c r="A5" s="16" t="s">
        <v>355</v>
      </c>
      <c r="B5" s="16">
        <v>2015.0</v>
      </c>
      <c r="C5" s="16" t="s">
        <v>447</v>
      </c>
      <c r="D5" s="17" t="s">
        <v>448</v>
      </c>
      <c r="E5" s="17">
        <v>67.0</v>
      </c>
      <c r="F5" s="17">
        <v>67.0</v>
      </c>
      <c r="G5" s="17">
        <v>68.0</v>
      </c>
      <c r="H5" s="17">
        <v>74.0</v>
      </c>
      <c r="I5" s="17">
        <v>276.0</v>
      </c>
      <c r="J5" s="16">
        <v>-8.0</v>
      </c>
      <c r="K5" s="18">
        <v>311025.0</v>
      </c>
      <c r="L5" s="17">
        <v>2.0</v>
      </c>
      <c r="M5" s="17">
        <v>3.0</v>
      </c>
      <c r="N5" s="17">
        <v>3.0</v>
      </c>
      <c r="O5" s="17">
        <v>4.0</v>
      </c>
      <c r="P5" s="17">
        <v>31.0</v>
      </c>
      <c r="Q5" s="16" t="s">
        <v>449</v>
      </c>
      <c r="R5" s="19">
        <v>309.4</v>
      </c>
      <c r="S5" s="17">
        <v>5.0</v>
      </c>
      <c r="T5" s="17">
        <v>48.0</v>
      </c>
      <c r="U5" s="16" t="s">
        <v>450</v>
      </c>
      <c r="V5" s="17">
        <v>26.8</v>
      </c>
      <c r="W5" s="17">
        <v>107.0</v>
      </c>
      <c r="X5" s="16" t="s">
        <v>392</v>
      </c>
      <c r="Y5" s="17" t="s">
        <v>366</v>
      </c>
      <c r="Z5" s="17">
        <v>-2.0</v>
      </c>
      <c r="AA5" s="17">
        <v>-6.0</v>
      </c>
      <c r="AB5" s="17">
        <v>0.0</v>
      </c>
      <c r="AC5" s="17">
        <v>20.0</v>
      </c>
      <c r="AD5" s="17">
        <v>42.0</v>
      </c>
      <c r="AE5" s="17">
        <v>8.0</v>
      </c>
      <c r="AF5" s="17">
        <v>2.0</v>
      </c>
      <c r="AG5" s="19">
        <v>91.0</v>
      </c>
    </row>
    <row r="6">
      <c r="A6" s="16" t="s">
        <v>355</v>
      </c>
      <c r="B6" s="16">
        <v>2015.0</v>
      </c>
      <c r="C6" s="16" t="s">
        <v>105</v>
      </c>
      <c r="D6" s="17" t="s">
        <v>448</v>
      </c>
      <c r="E6" s="17">
        <v>72.0</v>
      </c>
      <c r="F6" s="17">
        <v>67.0</v>
      </c>
      <c r="G6" s="17">
        <v>67.0</v>
      </c>
      <c r="H6" s="17">
        <v>70.0</v>
      </c>
      <c r="I6" s="17">
        <v>276.0</v>
      </c>
      <c r="J6" s="16">
        <v>-8.0</v>
      </c>
      <c r="K6" s="18">
        <v>311025.0</v>
      </c>
      <c r="L6" s="17">
        <v>51.0</v>
      </c>
      <c r="M6" s="17">
        <v>21.0</v>
      </c>
      <c r="N6" s="17">
        <v>11.0</v>
      </c>
      <c r="O6" s="17">
        <v>4.0</v>
      </c>
      <c r="P6" s="17">
        <v>30.0</v>
      </c>
      <c r="Q6" s="16">
        <v>65.0</v>
      </c>
      <c r="R6" s="19">
        <v>303.6</v>
      </c>
      <c r="S6" s="17" t="s">
        <v>452</v>
      </c>
      <c r="T6" s="17">
        <v>43.0</v>
      </c>
      <c r="U6" s="16" t="s">
        <v>453</v>
      </c>
      <c r="V6" s="17">
        <v>26.5</v>
      </c>
      <c r="W6" s="17">
        <v>106.0</v>
      </c>
      <c r="X6" s="16">
        <v>2.0</v>
      </c>
      <c r="Y6" s="17" t="s">
        <v>366</v>
      </c>
      <c r="Z6" s="17">
        <v>-3.0</v>
      </c>
      <c r="AA6" s="17">
        <v>-5.0</v>
      </c>
      <c r="AB6" s="17">
        <v>2.0</v>
      </c>
      <c r="AC6" s="17">
        <v>12.0</v>
      </c>
      <c r="AD6" s="17">
        <v>50.0</v>
      </c>
      <c r="AE6" s="17">
        <v>8.0</v>
      </c>
      <c r="AF6" s="17">
        <v>0.0</v>
      </c>
      <c r="AG6" s="19">
        <v>89.0</v>
      </c>
    </row>
    <row r="7">
      <c r="A7" s="16" t="s">
        <v>355</v>
      </c>
      <c r="B7" s="16">
        <v>2015.0</v>
      </c>
      <c r="C7" s="16" t="s">
        <v>454</v>
      </c>
      <c r="D7" s="17" t="s">
        <v>448</v>
      </c>
      <c r="E7" s="17">
        <v>71.0</v>
      </c>
      <c r="F7" s="17">
        <v>65.0</v>
      </c>
      <c r="G7" s="17">
        <v>70.0</v>
      </c>
      <c r="H7" s="17">
        <v>70.0</v>
      </c>
      <c r="I7" s="17">
        <v>276.0</v>
      </c>
      <c r="J7" s="16">
        <v>-8.0</v>
      </c>
      <c r="K7" s="18">
        <v>311025.0</v>
      </c>
      <c r="L7" s="17">
        <v>39.0</v>
      </c>
      <c r="M7" s="17">
        <v>10.0</v>
      </c>
      <c r="N7" s="17">
        <v>11.0</v>
      </c>
      <c r="O7" s="17">
        <v>4.0</v>
      </c>
      <c r="P7" s="17">
        <v>46.0</v>
      </c>
      <c r="Q7" s="16" t="s">
        <v>388</v>
      </c>
      <c r="R7" s="19">
        <v>290.9</v>
      </c>
      <c r="S7" s="17">
        <v>58.0</v>
      </c>
      <c r="T7" s="17">
        <v>56.0</v>
      </c>
      <c r="U7" s="16" t="s">
        <v>456</v>
      </c>
      <c r="V7" s="17">
        <v>29.8</v>
      </c>
      <c r="W7" s="17">
        <v>119.0</v>
      </c>
      <c r="X7" s="16" t="s">
        <v>457</v>
      </c>
      <c r="Y7" s="17" t="s">
        <v>366</v>
      </c>
      <c r="Z7" s="17">
        <v>-5.0</v>
      </c>
      <c r="AA7" s="17">
        <v>-3.0</v>
      </c>
      <c r="AB7" s="17">
        <v>0.0</v>
      </c>
      <c r="AC7" s="17">
        <v>15.0</v>
      </c>
      <c r="AD7" s="17">
        <v>50.0</v>
      </c>
      <c r="AE7" s="17">
        <v>7.0</v>
      </c>
      <c r="AF7" s="17">
        <v>0.0</v>
      </c>
      <c r="AG7" s="19">
        <v>82.5</v>
      </c>
    </row>
    <row r="8">
      <c r="A8" s="16" t="s">
        <v>355</v>
      </c>
      <c r="B8" s="16">
        <v>2015.0</v>
      </c>
      <c r="C8" s="16" t="s">
        <v>459</v>
      </c>
      <c r="D8" s="17" t="s">
        <v>448</v>
      </c>
      <c r="E8" s="17">
        <v>68.0</v>
      </c>
      <c r="F8" s="17">
        <v>67.0</v>
      </c>
      <c r="G8" s="17">
        <v>67.0</v>
      </c>
      <c r="H8" s="17">
        <v>74.0</v>
      </c>
      <c r="I8" s="17">
        <v>276.0</v>
      </c>
      <c r="J8" s="16">
        <v>-8.0</v>
      </c>
      <c r="K8" s="18">
        <v>311025.0</v>
      </c>
      <c r="L8" s="17">
        <v>11.0</v>
      </c>
      <c r="M8" s="17">
        <v>7.0</v>
      </c>
      <c r="N8" s="17">
        <v>3.0</v>
      </c>
      <c r="O8" s="17">
        <v>4.0</v>
      </c>
      <c r="P8" s="17">
        <v>40.0</v>
      </c>
      <c r="Q8" s="16" t="s">
        <v>414</v>
      </c>
      <c r="R8" s="19">
        <v>301.0</v>
      </c>
      <c r="S8" s="17">
        <v>26.0</v>
      </c>
      <c r="T8" s="17">
        <v>45.0</v>
      </c>
      <c r="U8" s="16" t="s">
        <v>460</v>
      </c>
      <c r="V8" s="17">
        <v>27.3</v>
      </c>
      <c r="W8" s="17">
        <v>109.0</v>
      </c>
      <c r="X8" s="16" t="s">
        <v>434</v>
      </c>
      <c r="Y8" s="17">
        <v>-1.0</v>
      </c>
      <c r="Z8" s="17">
        <v>-5.0</v>
      </c>
      <c r="AA8" s="17">
        <v>-2.0</v>
      </c>
      <c r="AB8" s="17">
        <v>0.0</v>
      </c>
      <c r="AC8" s="17">
        <v>15.0</v>
      </c>
      <c r="AD8" s="17">
        <v>50.0</v>
      </c>
      <c r="AE8" s="17">
        <v>7.0</v>
      </c>
      <c r="AF8" s="17">
        <v>0.0</v>
      </c>
      <c r="AG8" s="19">
        <v>82.5</v>
      </c>
    </row>
    <row r="9">
      <c r="A9" s="16" t="s">
        <v>355</v>
      </c>
      <c r="B9" s="16">
        <v>2015.0</v>
      </c>
      <c r="C9" s="16" t="s">
        <v>102</v>
      </c>
      <c r="D9" s="17" t="s">
        <v>462</v>
      </c>
      <c r="E9" s="17">
        <v>67.0</v>
      </c>
      <c r="F9" s="17">
        <v>67.0</v>
      </c>
      <c r="G9" s="17">
        <v>71.0</v>
      </c>
      <c r="H9" s="17">
        <v>73.0</v>
      </c>
      <c r="I9" s="17">
        <v>278.0</v>
      </c>
      <c r="J9" s="16">
        <v>-6.0</v>
      </c>
      <c r="K9" s="18">
        <v>138600.0</v>
      </c>
      <c r="L9" s="17">
        <v>2.0</v>
      </c>
      <c r="M9" s="17">
        <v>3.0</v>
      </c>
      <c r="N9" s="17">
        <v>6.0</v>
      </c>
      <c r="O9" s="17">
        <v>12.0</v>
      </c>
      <c r="P9" s="17">
        <v>36.0</v>
      </c>
      <c r="Q9" s="16" t="s">
        <v>441</v>
      </c>
      <c r="R9" s="19">
        <v>301.3</v>
      </c>
      <c r="S9" s="17" t="s">
        <v>374</v>
      </c>
      <c r="T9" s="17">
        <v>50.0</v>
      </c>
      <c r="U9" s="16" t="s">
        <v>371</v>
      </c>
      <c r="V9" s="17">
        <v>28.8</v>
      </c>
      <c r="W9" s="17">
        <v>115.0</v>
      </c>
      <c r="X9" s="16" t="s">
        <v>463</v>
      </c>
      <c r="Y9" s="17">
        <v>-4.0</v>
      </c>
      <c r="Z9" s="17">
        <f>+3</f>
        <v>3</v>
      </c>
      <c r="AA9" s="17">
        <v>-5.0</v>
      </c>
      <c r="AB9" s="17">
        <v>0.0</v>
      </c>
      <c r="AC9" s="17">
        <v>22.0</v>
      </c>
      <c r="AD9" s="17">
        <v>36.0</v>
      </c>
      <c r="AE9" s="17">
        <v>12.0</v>
      </c>
      <c r="AF9" s="17">
        <v>2.0</v>
      </c>
      <c r="AG9" s="19">
        <v>82.0</v>
      </c>
    </row>
    <row r="10">
      <c r="A10" s="16" t="s">
        <v>355</v>
      </c>
      <c r="B10" s="16">
        <v>2015.0</v>
      </c>
      <c r="C10" s="16" t="s">
        <v>465</v>
      </c>
      <c r="D10" s="17" t="s">
        <v>448</v>
      </c>
      <c r="E10" s="17">
        <v>69.0</v>
      </c>
      <c r="F10" s="17">
        <v>73.0</v>
      </c>
      <c r="G10" s="17">
        <v>64.0</v>
      </c>
      <c r="H10" s="17">
        <v>70.0</v>
      </c>
      <c r="I10" s="17">
        <v>276.0</v>
      </c>
      <c r="J10" s="16">
        <v>-8.0</v>
      </c>
      <c r="K10" s="18">
        <v>311025.0</v>
      </c>
      <c r="L10" s="17">
        <v>16.0</v>
      </c>
      <c r="M10" s="17">
        <v>42.0</v>
      </c>
      <c r="N10" s="17">
        <v>11.0</v>
      </c>
      <c r="O10" s="17">
        <v>4.0</v>
      </c>
      <c r="P10" s="17">
        <v>33.0</v>
      </c>
      <c r="Q10" s="16" t="s">
        <v>466</v>
      </c>
      <c r="R10" s="19">
        <v>305.1</v>
      </c>
      <c r="S10" s="17">
        <v>12.0</v>
      </c>
      <c r="T10" s="17">
        <v>49.0</v>
      </c>
      <c r="U10" s="16" t="s">
        <v>364</v>
      </c>
      <c r="V10" s="17">
        <v>28.3</v>
      </c>
      <c r="W10" s="17">
        <v>113.0</v>
      </c>
      <c r="X10" s="16" t="s">
        <v>450</v>
      </c>
      <c r="Y10" s="17">
        <f>+2</f>
        <v>2</v>
      </c>
      <c r="Z10" s="17">
        <v>-7.0</v>
      </c>
      <c r="AA10" s="17">
        <v>-3.0</v>
      </c>
      <c r="AB10" s="17">
        <v>0.0</v>
      </c>
      <c r="AC10" s="17">
        <v>14.0</v>
      </c>
      <c r="AD10" s="17">
        <v>52.0</v>
      </c>
      <c r="AE10" s="17">
        <v>6.0</v>
      </c>
      <c r="AF10" s="17">
        <v>0.0</v>
      </c>
      <c r="AG10" s="19">
        <v>81.0</v>
      </c>
    </row>
    <row r="11">
      <c r="A11" s="16" t="s">
        <v>355</v>
      </c>
      <c r="B11" s="16">
        <v>2015.0</v>
      </c>
      <c r="C11" s="16" t="s">
        <v>469</v>
      </c>
      <c r="D11" s="17" t="s">
        <v>406</v>
      </c>
      <c r="E11" s="17">
        <v>71.0</v>
      </c>
      <c r="F11" s="17">
        <v>66.0</v>
      </c>
      <c r="G11" s="17">
        <v>68.0</v>
      </c>
      <c r="H11" s="17">
        <v>72.0</v>
      </c>
      <c r="I11" s="17">
        <v>277.0</v>
      </c>
      <c r="J11" s="16">
        <v>-7.0</v>
      </c>
      <c r="K11" s="18">
        <v>222750.0</v>
      </c>
      <c r="L11" s="17">
        <v>39.0</v>
      </c>
      <c r="M11" s="17">
        <v>14.0</v>
      </c>
      <c r="N11" s="17">
        <v>6.0</v>
      </c>
      <c r="O11" s="17">
        <v>9.0</v>
      </c>
      <c r="P11" s="17">
        <v>48.0</v>
      </c>
      <c r="Q11" s="16">
        <v>1.0</v>
      </c>
      <c r="R11" s="19">
        <v>289.6</v>
      </c>
      <c r="S11" s="17">
        <v>61.0</v>
      </c>
      <c r="T11" s="17">
        <v>51.0</v>
      </c>
      <c r="U11" s="16" t="s">
        <v>462</v>
      </c>
      <c r="V11" s="17">
        <v>28.3</v>
      </c>
      <c r="W11" s="17">
        <v>113.0</v>
      </c>
      <c r="X11" s="16" t="s">
        <v>450</v>
      </c>
      <c r="Y11" s="17">
        <f>+1</f>
        <v>1</v>
      </c>
      <c r="Z11" s="17">
        <v>-2.0</v>
      </c>
      <c r="AA11" s="17">
        <v>-6.0</v>
      </c>
      <c r="AB11" s="17">
        <v>0.0</v>
      </c>
      <c r="AC11" s="17">
        <v>19.0</v>
      </c>
      <c r="AD11" s="17">
        <v>42.0</v>
      </c>
      <c r="AE11" s="17">
        <v>10.0</v>
      </c>
      <c r="AF11" s="17">
        <v>1.0</v>
      </c>
      <c r="AG11" s="19">
        <v>80.0</v>
      </c>
    </row>
    <row r="12">
      <c r="A12" s="16" t="s">
        <v>355</v>
      </c>
      <c r="B12" s="16">
        <v>2015.0</v>
      </c>
      <c r="C12" s="16" t="s">
        <v>211</v>
      </c>
      <c r="D12" s="17" t="s">
        <v>462</v>
      </c>
      <c r="E12" s="17">
        <v>70.0</v>
      </c>
      <c r="F12" s="17">
        <v>70.0</v>
      </c>
      <c r="G12" s="17">
        <v>71.0</v>
      </c>
      <c r="H12" s="17">
        <v>67.0</v>
      </c>
      <c r="I12" s="17">
        <v>278.0</v>
      </c>
      <c r="J12" s="16">
        <v>-6.0</v>
      </c>
      <c r="K12" s="18">
        <v>138600.0</v>
      </c>
      <c r="L12" s="17">
        <v>26.0</v>
      </c>
      <c r="M12" s="17">
        <v>27.0</v>
      </c>
      <c r="N12" s="17">
        <v>37.0</v>
      </c>
      <c r="O12" s="17">
        <v>12.0</v>
      </c>
      <c r="P12" s="17">
        <v>37.0</v>
      </c>
      <c r="Q12" s="16" t="s">
        <v>428</v>
      </c>
      <c r="R12" s="19">
        <v>300.4</v>
      </c>
      <c r="S12" s="17">
        <v>27.0</v>
      </c>
      <c r="T12" s="17">
        <v>40.0</v>
      </c>
      <c r="U12" s="16">
        <v>70.0</v>
      </c>
      <c r="V12" s="17">
        <v>26.0</v>
      </c>
      <c r="W12" s="17">
        <v>104.0</v>
      </c>
      <c r="X12" s="16">
        <v>1.0</v>
      </c>
      <c r="Y12" s="17">
        <f>+6</f>
        <v>6</v>
      </c>
      <c r="Z12" s="17">
        <v>-5.0</v>
      </c>
      <c r="AA12" s="17">
        <v>-7.0</v>
      </c>
      <c r="AB12" s="17">
        <v>1.0</v>
      </c>
      <c r="AC12" s="17">
        <v>17.0</v>
      </c>
      <c r="AD12" s="17">
        <v>42.0</v>
      </c>
      <c r="AE12" s="17">
        <v>11.0</v>
      </c>
      <c r="AF12" s="17">
        <v>1.0</v>
      </c>
      <c r="AG12" s="19">
        <v>79.5</v>
      </c>
    </row>
    <row r="13">
      <c r="A13" s="16" t="s">
        <v>355</v>
      </c>
      <c r="B13" s="16">
        <v>2015.0</v>
      </c>
      <c r="C13" s="16" t="s">
        <v>473</v>
      </c>
      <c r="D13" s="17" t="s">
        <v>462</v>
      </c>
      <c r="E13" s="17">
        <v>67.0</v>
      </c>
      <c r="F13" s="17">
        <v>74.0</v>
      </c>
      <c r="G13" s="17">
        <v>68.0</v>
      </c>
      <c r="H13" s="17">
        <v>69.0</v>
      </c>
      <c r="I13" s="17">
        <v>278.0</v>
      </c>
      <c r="J13" s="16">
        <v>-6.0</v>
      </c>
      <c r="K13" s="18">
        <v>138600.0</v>
      </c>
      <c r="L13" s="17">
        <v>2.0</v>
      </c>
      <c r="M13" s="17">
        <v>34.0</v>
      </c>
      <c r="N13" s="17">
        <v>25.0</v>
      </c>
      <c r="O13" s="17">
        <v>12.0</v>
      </c>
      <c r="P13" s="17">
        <v>27.0</v>
      </c>
      <c r="Q13" s="16">
        <v>72.0</v>
      </c>
      <c r="R13" s="19">
        <v>297.9</v>
      </c>
      <c r="S13" s="17">
        <v>39.0</v>
      </c>
      <c r="T13" s="17">
        <v>45.0</v>
      </c>
      <c r="U13" s="16" t="s">
        <v>460</v>
      </c>
      <c r="V13" s="17">
        <v>27.8</v>
      </c>
      <c r="W13" s="17">
        <v>111.0</v>
      </c>
      <c r="X13" s="16" t="s">
        <v>412</v>
      </c>
      <c r="Y13" s="17">
        <f>+1</f>
        <v>1</v>
      </c>
      <c r="Z13" s="17">
        <v>-5.0</v>
      </c>
      <c r="AA13" s="17">
        <v>-2.0</v>
      </c>
      <c r="AB13" s="17">
        <v>2.0</v>
      </c>
      <c r="AC13" s="17">
        <v>13.0</v>
      </c>
      <c r="AD13" s="17">
        <v>48.0</v>
      </c>
      <c r="AE13" s="17">
        <v>7.0</v>
      </c>
      <c r="AF13" s="17">
        <v>2.0</v>
      </c>
      <c r="AG13" s="19">
        <v>79.5</v>
      </c>
    </row>
    <row r="14">
      <c r="A14" s="16" t="s">
        <v>355</v>
      </c>
      <c r="B14" s="16">
        <v>2015.0</v>
      </c>
      <c r="C14" s="16" t="s">
        <v>476</v>
      </c>
      <c r="D14" s="17" t="s">
        <v>406</v>
      </c>
      <c r="E14" s="17">
        <v>71.0</v>
      </c>
      <c r="F14" s="17">
        <v>68.0</v>
      </c>
      <c r="G14" s="17">
        <v>70.0</v>
      </c>
      <c r="H14" s="17">
        <v>68.0</v>
      </c>
      <c r="I14" s="17">
        <v>277.0</v>
      </c>
      <c r="J14" s="16">
        <v>-7.0</v>
      </c>
      <c r="K14" s="18">
        <v>222750.0</v>
      </c>
      <c r="L14" s="17">
        <v>39.0</v>
      </c>
      <c r="M14" s="17">
        <v>21.0</v>
      </c>
      <c r="N14" s="17">
        <v>25.0</v>
      </c>
      <c r="O14" s="17">
        <v>9.0</v>
      </c>
      <c r="P14" s="17">
        <v>40.0</v>
      </c>
      <c r="Q14" s="16" t="s">
        <v>414</v>
      </c>
      <c r="R14" s="19">
        <v>286.1</v>
      </c>
      <c r="S14" s="17">
        <v>67.0</v>
      </c>
      <c r="T14" s="17">
        <v>46.0</v>
      </c>
      <c r="U14" s="16" t="s">
        <v>441</v>
      </c>
      <c r="V14" s="17">
        <v>27.5</v>
      </c>
      <c r="W14" s="17">
        <v>110.0</v>
      </c>
      <c r="X14" s="16" t="s">
        <v>406</v>
      </c>
      <c r="Y14" s="17">
        <f t="shared" ref="Y14:Y16" si="1">+2</f>
        <v>2</v>
      </c>
      <c r="Z14" s="17">
        <v>-4.0</v>
      </c>
      <c r="AA14" s="17">
        <v>-5.0</v>
      </c>
      <c r="AB14" s="17">
        <v>0.0</v>
      </c>
      <c r="AC14" s="17">
        <v>18.0</v>
      </c>
      <c r="AD14" s="17">
        <v>43.0</v>
      </c>
      <c r="AE14" s="17">
        <v>11.0</v>
      </c>
      <c r="AF14" s="17">
        <v>0.0</v>
      </c>
      <c r="AG14" s="19">
        <v>78.0</v>
      </c>
    </row>
    <row r="15">
      <c r="A15" s="16" t="s">
        <v>355</v>
      </c>
      <c r="B15" s="16">
        <v>2015.0</v>
      </c>
      <c r="C15" s="16" t="s">
        <v>287</v>
      </c>
      <c r="D15" s="17" t="s">
        <v>462</v>
      </c>
      <c r="E15" s="17">
        <v>73.0</v>
      </c>
      <c r="F15" s="17">
        <v>70.0</v>
      </c>
      <c r="G15" s="17">
        <v>66.0</v>
      </c>
      <c r="H15" s="17">
        <v>69.0</v>
      </c>
      <c r="I15" s="17">
        <v>278.0</v>
      </c>
      <c r="J15" s="16">
        <v>-6.0</v>
      </c>
      <c r="K15" s="18">
        <v>138600.0</v>
      </c>
      <c r="L15" s="17">
        <v>59.0</v>
      </c>
      <c r="M15" s="17">
        <v>52.0</v>
      </c>
      <c r="N15" s="17">
        <v>25.0</v>
      </c>
      <c r="O15" s="17">
        <v>12.0</v>
      </c>
      <c r="P15" s="17">
        <v>39.0</v>
      </c>
      <c r="Q15" s="16">
        <v>18.0</v>
      </c>
      <c r="R15" s="19">
        <v>284.4</v>
      </c>
      <c r="S15" s="17">
        <v>68.0</v>
      </c>
      <c r="T15" s="17">
        <v>45.0</v>
      </c>
      <c r="U15" s="16" t="s">
        <v>460</v>
      </c>
      <c r="V15" s="17">
        <v>27.5</v>
      </c>
      <c r="W15" s="17">
        <v>110.0</v>
      </c>
      <c r="X15" s="16" t="s">
        <v>406</v>
      </c>
      <c r="Y15" s="17">
        <f t="shared" si="1"/>
        <v>2</v>
      </c>
      <c r="Z15" s="17">
        <v>-8.0</v>
      </c>
      <c r="AA15" s="17" t="s">
        <v>366</v>
      </c>
      <c r="AB15" s="17">
        <v>2.0</v>
      </c>
      <c r="AC15" s="17">
        <v>12.0</v>
      </c>
      <c r="AD15" s="17">
        <v>48.0</v>
      </c>
      <c r="AE15" s="17">
        <v>10.0</v>
      </c>
      <c r="AF15" s="17">
        <v>0.0</v>
      </c>
      <c r="AG15" s="19">
        <v>77.0</v>
      </c>
    </row>
    <row r="16">
      <c r="A16" s="16" t="s">
        <v>355</v>
      </c>
      <c r="B16" s="16">
        <v>2015.0</v>
      </c>
      <c r="C16" s="16" t="s">
        <v>51</v>
      </c>
      <c r="D16" s="17" t="s">
        <v>481</v>
      </c>
      <c r="E16" s="17">
        <v>71.0</v>
      </c>
      <c r="F16" s="17">
        <v>65.0</v>
      </c>
      <c r="G16" s="17">
        <v>69.0</v>
      </c>
      <c r="H16" s="17">
        <v>75.0</v>
      </c>
      <c r="I16" s="17">
        <v>280.0</v>
      </c>
      <c r="J16" s="16">
        <v>-4.0</v>
      </c>
      <c r="K16" s="18">
        <v>65794.0</v>
      </c>
      <c r="L16" s="17">
        <v>39.0</v>
      </c>
      <c r="M16" s="17">
        <v>10.0</v>
      </c>
      <c r="N16" s="17">
        <v>6.0</v>
      </c>
      <c r="O16" s="17">
        <v>25.0</v>
      </c>
      <c r="P16" s="17">
        <v>32.0</v>
      </c>
      <c r="Q16" s="16" t="s">
        <v>470</v>
      </c>
      <c r="R16" s="19">
        <v>296.6</v>
      </c>
      <c r="S16" s="17">
        <v>43.0</v>
      </c>
      <c r="T16" s="17">
        <v>45.0</v>
      </c>
      <c r="U16" s="16" t="s">
        <v>460</v>
      </c>
      <c r="V16" s="17">
        <v>28.3</v>
      </c>
      <c r="W16" s="17">
        <v>113.0</v>
      </c>
      <c r="X16" s="16" t="s">
        <v>450</v>
      </c>
      <c r="Y16" s="17">
        <f t="shared" si="1"/>
        <v>2</v>
      </c>
      <c r="Z16" s="17">
        <v>-5.0</v>
      </c>
      <c r="AA16" s="17">
        <v>-1.0</v>
      </c>
      <c r="AB16" s="17">
        <v>1.0</v>
      </c>
      <c r="AC16" s="17">
        <v>18.0</v>
      </c>
      <c r="AD16" s="17">
        <v>38.0</v>
      </c>
      <c r="AE16" s="17">
        <v>14.0</v>
      </c>
      <c r="AF16" s="17">
        <v>1.0</v>
      </c>
      <c r="AG16" s="19">
        <v>77.0</v>
      </c>
    </row>
    <row r="17">
      <c r="A17" s="16" t="s">
        <v>355</v>
      </c>
      <c r="B17" s="16">
        <v>2015.0</v>
      </c>
      <c r="C17" s="16" t="s">
        <v>19</v>
      </c>
      <c r="D17" s="17" t="s">
        <v>462</v>
      </c>
      <c r="E17" s="17">
        <v>73.0</v>
      </c>
      <c r="F17" s="17">
        <v>67.0</v>
      </c>
      <c r="G17" s="17">
        <v>67.0</v>
      </c>
      <c r="H17" s="17">
        <v>71.0</v>
      </c>
      <c r="I17" s="17">
        <v>278.0</v>
      </c>
      <c r="J17" s="16">
        <v>-6.0</v>
      </c>
      <c r="K17" s="18">
        <v>138600.0</v>
      </c>
      <c r="L17" s="17">
        <v>59.0</v>
      </c>
      <c r="M17" s="17">
        <v>27.0</v>
      </c>
      <c r="N17" s="17">
        <v>18.0</v>
      </c>
      <c r="O17" s="17">
        <v>12.0</v>
      </c>
      <c r="P17" s="17">
        <v>28.0</v>
      </c>
      <c r="Q17" s="16" t="s">
        <v>411</v>
      </c>
      <c r="R17" s="19">
        <v>304.0</v>
      </c>
      <c r="S17" s="17">
        <v>16.0</v>
      </c>
      <c r="T17" s="17">
        <v>45.0</v>
      </c>
      <c r="U17" s="16" t="s">
        <v>460</v>
      </c>
      <c r="V17" s="17">
        <v>27.8</v>
      </c>
      <c r="W17" s="17">
        <v>111.0</v>
      </c>
      <c r="X17" s="16" t="s">
        <v>412</v>
      </c>
      <c r="Y17" s="17">
        <f t="shared" ref="Y17:Z17" si="2">+1</f>
        <v>1</v>
      </c>
      <c r="Z17" s="17">
        <f t="shared" si="2"/>
        <v>1</v>
      </c>
      <c r="AA17" s="17">
        <v>-8.0</v>
      </c>
      <c r="AB17" s="17">
        <v>1.0</v>
      </c>
      <c r="AC17" s="17">
        <v>15.0</v>
      </c>
      <c r="AD17" s="17">
        <v>46.0</v>
      </c>
      <c r="AE17" s="17">
        <v>9.0</v>
      </c>
      <c r="AF17" s="17">
        <v>1.0</v>
      </c>
      <c r="AG17" s="19">
        <v>76.5</v>
      </c>
    </row>
    <row r="18">
      <c r="A18" s="16" t="s">
        <v>355</v>
      </c>
      <c r="B18" s="16">
        <v>2015.0</v>
      </c>
      <c r="C18" s="16" t="s">
        <v>40</v>
      </c>
      <c r="D18" s="17" t="s">
        <v>462</v>
      </c>
      <c r="E18" s="17">
        <v>70.0</v>
      </c>
      <c r="F18" s="17">
        <v>65.0</v>
      </c>
      <c r="G18" s="17">
        <v>68.0</v>
      </c>
      <c r="H18" s="17">
        <v>75.0</v>
      </c>
      <c r="I18" s="17">
        <v>278.0</v>
      </c>
      <c r="J18" s="16">
        <v>-6.0</v>
      </c>
      <c r="K18" s="18">
        <v>138600.0</v>
      </c>
      <c r="L18" s="17">
        <v>26.0</v>
      </c>
      <c r="M18" s="17">
        <v>7.0</v>
      </c>
      <c r="N18" s="17">
        <v>5.0</v>
      </c>
      <c r="O18" s="17">
        <v>12.0</v>
      </c>
      <c r="P18" s="17">
        <v>38.0</v>
      </c>
      <c r="Q18" s="16" t="s">
        <v>431</v>
      </c>
      <c r="R18" s="19">
        <v>297.4</v>
      </c>
      <c r="S18" s="17">
        <v>41.0</v>
      </c>
      <c r="T18" s="17">
        <v>55.0</v>
      </c>
      <c r="U18" s="16" t="s">
        <v>392</v>
      </c>
      <c r="V18" s="17">
        <v>29.5</v>
      </c>
      <c r="W18" s="17">
        <v>118.0</v>
      </c>
      <c r="X18" s="16">
        <v>56.0</v>
      </c>
      <c r="Y18" s="17" t="s">
        <v>366</v>
      </c>
      <c r="Z18" s="17">
        <v>-5.0</v>
      </c>
      <c r="AA18" s="17">
        <v>-1.0</v>
      </c>
      <c r="AB18" s="17">
        <v>0.0</v>
      </c>
      <c r="AC18" s="17">
        <v>18.0</v>
      </c>
      <c r="AD18" s="17">
        <v>44.0</v>
      </c>
      <c r="AE18" s="17">
        <v>8.0</v>
      </c>
      <c r="AF18" s="17">
        <v>2.0</v>
      </c>
      <c r="AG18" s="19">
        <v>76.0</v>
      </c>
    </row>
    <row r="19">
      <c r="A19" s="16" t="s">
        <v>355</v>
      </c>
      <c r="B19" s="16">
        <v>2015.0</v>
      </c>
      <c r="C19" s="16" t="s">
        <v>487</v>
      </c>
      <c r="D19" s="17" t="s">
        <v>373</v>
      </c>
      <c r="E19" s="17">
        <v>69.0</v>
      </c>
      <c r="F19" s="17">
        <v>74.0</v>
      </c>
      <c r="G19" s="17">
        <v>66.0</v>
      </c>
      <c r="H19" s="17">
        <v>70.0</v>
      </c>
      <c r="I19" s="17">
        <v>279.0</v>
      </c>
      <c r="J19" s="16">
        <v>-5.0</v>
      </c>
      <c r="K19" s="18">
        <v>85800.0</v>
      </c>
      <c r="L19" s="17">
        <v>16.0</v>
      </c>
      <c r="M19" s="17">
        <v>52.0</v>
      </c>
      <c r="N19" s="17">
        <v>25.0</v>
      </c>
      <c r="O19" s="17">
        <v>22.0</v>
      </c>
      <c r="P19" s="17">
        <v>34.0</v>
      </c>
      <c r="Q19" s="16" t="s">
        <v>460</v>
      </c>
      <c r="R19" s="19">
        <v>292.0</v>
      </c>
      <c r="S19" s="17" t="s">
        <v>488</v>
      </c>
      <c r="T19" s="17">
        <v>47.0</v>
      </c>
      <c r="U19" s="16" t="s">
        <v>478</v>
      </c>
      <c r="V19" s="17">
        <v>27.5</v>
      </c>
      <c r="W19" s="17">
        <v>110.0</v>
      </c>
      <c r="X19" s="16" t="s">
        <v>406</v>
      </c>
      <c r="Y19" s="17" t="s">
        <v>366</v>
      </c>
      <c r="Z19" s="17">
        <v>-3.0</v>
      </c>
      <c r="AA19" s="17">
        <v>-2.0</v>
      </c>
      <c r="AB19" s="17">
        <v>0.0</v>
      </c>
      <c r="AC19" s="17">
        <v>20.0</v>
      </c>
      <c r="AD19" s="17">
        <v>39.0</v>
      </c>
      <c r="AE19" s="17">
        <v>11.0</v>
      </c>
      <c r="AF19" s="17">
        <v>2.0</v>
      </c>
      <c r="AG19" s="19">
        <v>76.0</v>
      </c>
    </row>
    <row r="20">
      <c r="A20" s="16" t="s">
        <v>355</v>
      </c>
      <c r="B20" s="16">
        <v>2015.0</v>
      </c>
      <c r="C20" s="16" t="s">
        <v>52</v>
      </c>
      <c r="D20" s="17" t="s">
        <v>462</v>
      </c>
      <c r="E20" s="17">
        <v>68.0</v>
      </c>
      <c r="F20" s="17">
        <v>68.0</v>
      </c>
      <c r="G20" s="17">
        <v>73.0</v>
      </c>
      <c r="H20" s="17">
        <v>69.0</v>
      </c>
      <c r="I20" s="17">
        <v>278.0</v>
      </c>
      <c r="J20" s="16">
        <v>-6.0</v>
      </c>
      <c r="K20" s="18">
        <v>138600.0</v>
      </c>
      <c r="L20" s="17">
        <v>11.0</v>
      </c>
      <c r="M20" s="17">
        <v>10.0</v>
      </c>
      <c r="N20" s="17">
        <v>25.0</v>
      </c>
      <c r="O20" s="17">
        <v>12.0</v>
      </c>
      <c r="P20" s="17">
        <v>35.0</v>
      </c>
      <c r="Q20" s="16" t="s">
        <v>490</v>
      </c>
      <c r="R20" s="19">
        <v>318.9</v>
      </c>
      <c r="S20" s="17">
        <v>2.0</v>
      </c>
      <c r="T20" s="17">
        <v>56.0</v>
      </c>
      <c r="U20" s="16" t="s">
        <v>456</v>
      </c>
      <c r="V20" s="17">
        <v>31.3</v>
      </c>
      <c r="W20" s="17">
        <v>125.0</v>
      </c>
      <c r="X20" s="16" t="s">
        <v>491</v>
      </c>
      <c r="Y20" s="17">
        <f>+1</f>
        <v>1</v>
      </c>
      <c r="Z20" s="17">
        <v>-2.0</v>
      </c>
      <c r="AA20" s="17">
        <v>-5.0</v>
      </c>
      <c r="AB20" s="17">
        <v>0.0</v>
      </c>
      <c r="AC20" s="17">
        <v>18.0</v>
      </c>
      <c r="AD20" s="17">
        <v>43.0</v>
      </c>
      <c r="AE20" s="17">
        <v>10.0</v>
      </c>
      <c r="AF20" s="17">
        <v>1.0</v>
      </c>
      <c r="AG20" s="19">
        <v>75.5</v>
      </c>
    </row>
    <row r="21">
      <c r="A21" s="16" t="s">
        <v>355</v>
      </c>
      <c r="B21" s="16">
        <v>2015.0</v>
      </c>
      <c r="C21" s="16" t="s">
        <v>93</v>
      </c>
      <c r="D21" s="17" t="s">
        <v>406</v>
      </c>
      <c r="E21" s="17">
        <v>69.0</v>
      </c>
      <c r="F21" s="17">
        <v>72.0</v>
      </c>
      <c r="G21" s="17">
        <v>65.0</v>
      </c>
      <c r="H21" s="17">
        <v>71.0</v>
      </c>
      <c r="I21" s="17">
        <v>277.0</v>
      </c>
      <c r="J21" s="16">
        <v>-7.0</v>
      </c>
      <c r="K21" s="18">
        <v>222750.0</v>
      </c>
      <c r="L21" s="17">
        <v>16.0</v>
      </c>
      <c r="M21" s="17">
        <v>34.0</v>
      </c>
      <c r="N21" s="17">
        <v>11.0</v>
      </c>
      <c r="O21" s="17">
        <v>9.0</v>
      </c>
      <c r="P21" s="17">
        <v>41.0</v>
      </c>
      <c r="Q21" s="16" t="s">
        <v>406</v>
      </c>
      <c r="R21" s="19">
        <v>303.5</v>
      </c>
      <c r="S21" s="17">
        <v>19.0</v>
      </c>
      <c r="T21" s="17">
        <v>52.0</v>
      </c>
      <c r="U21" s="16" t="s">
        <v>430</v>
      </c>
      <c r="V21" s="17">
        <v>28.5</v>
      </c>
      <c r="W21" s="17">
        <v>114.0</v>
      </c>
      <c r="X21" s="16" t="s">
        <v>494</v>
      </c>
      <c r="Y21" s="17">
        <v>-1.0</v>
      </c>
      <c r="Z21" s="17" t="s">
        <v>366</v>
      </c>
      <c r="AA21" s="17">
        <v>-6.0</v>
      </c>
      <c r="AB21" s="17">
        <v>0.0</v>
      </c>
      <c r="AC21" s="17">
        <v>16.0</v>
      </c>
      <c r="AD21" s="17">
        <v>47.0</v>
      </c>
      <c r="AE21" s="17">
        <v>9.0</v>
      </c>
      <c r="AF21" s="17">
        <v>0.0</v>
      </c>
      <c r="AG21" s="19">
        <v>75.0</v>
      </c>
    </row>
    <row r="22">
      <c r="A22" s="16" t="s">
        <v>355</v>
      </c>
      <c r="B22" s="16">
        <v>2015.0</v>
      </c>
      <c r="C22" s="18" t="s">
        <v>89</v>
      </c>
      <c r="D22" s="17" t="s">
        <v>462</v>
      </c>
      <c r="E22" s="17">
        <v>68.0</v>
      </c>
      <c r="F22" s="17">
        <v>70.0</v>
      </c>
      <c r="G22" s="17">
        <v>69.0</v>
      </c>
      <c r="H22" s="17">
        <v>71.0</v>
      </c>
      <c r="I22" s="17">
        <v>278.0</v>
      </c>
      <c r="J22" s="18">
        <v>-6.0</v>
      </c>
      <c r="K22" s="18">
        <v>138600.0</v>
      </c>
      <c r="L22" s="17">
        <v>11.0</v>
      </c>
      <c r="M22" s="17">
        <v>18.0</v>
      </c>
      <c r="N22" s="17">
        <v>18.0</v>
      </c>
      <c r="O22" s="17">
        <v>12.0</v>
      </c>
      <c r="P22" s="17">
        <v>37.0</v>
      </c>
      <c r="Q22" s="16" t="s">
        <v>428</v>
      </c>
      <c r="R22" s="19">
        <v>287.3</v>
      </c>
      <c r="S22" s="17">
        <v>66.0</v>
      </c>
      <c r="T22" s="17">
        <v>47.0</v>
      </c>
      <c r="U22" s="16" t="s">
        <v>478</v>
      </c>
      <c r="V22" s="17">
        <v>28.5</v>
      </c>
      <c r="W22" s="17">
        <v>114.0</v>
      </c>
      <c r="X22" s="16" t="s">
        <v>494</v>
      </c>
      <c r="Y22" s="17">
        <f>+3</f>
        <v>3</v>
      </c>
      <c r="Z22" s="17">
        <v>-2.0</v>
      </c>
      <c r="AA22" s="17">
        <v>-7.0</v>
      </c>
      <c r="AB22" s="17">
        <v>1.0</v>
      </c>
      <c r="AC22" s="17">
        <v>14.0</v>
      </c>
      <c r="AD22" s="17">
        <v>48.0</v>
      </c>
      <c r="AE22" s="17">
        <v>8.0</v>
      </c>
      <c r="AF22" s="17">
        <v>1.0</v>
      </c>
      <c r="AG22" s="19">
        <v>75.0</v>
      </c>
    </row>
    <row r="23">
      <c r="A23" s="16" t="s">
        <v>355</v>
      </c>
      <c r="B23" s="16">
        <v>2015.0</v>
      </c>
      <c r="C23" s="16" t="s">
        <v>103</v>
      </c>
      <c r="D23" s="17" t="s">
        <v>462</v>
      </c>
      <c r="E23" s="17">
        <v>68.0</v>
      </c>
      <c r="F23" s="17">
        <v>69.0</v>
      </c>
      <c r="G23" s="17">
        <v>68.0</v>
      </c>
      <c r="H23" s="17">
        <v>73.0</v>
      </c>
      <c r="I23" s="17">
        <v>278.0</v>
      </c>
      <c r="J23" s="16">
        <v>-6.0</v>
      </c>
      <c r="K23" s="18">
        <v>138600.0</v>
      </c>
      <c r="L23" s="17">
        <v>11.0</v>
      </c>
      <c r="M23" s="17">
        <v>14.0</v>
      </c>
      <c r="N23" s="17">
        <v>6.0</v>
      </c>
      <c r="O23" s="17">
        <v>12.0</v>
      </c>
      <c r="P23" s="17">
        <v>36.0</v>
      </c>
      <c r="Q23" s="16" t="s">
        <v>441</v>
      </c>
      <c r="R23" s="19">
        <v>306.8</v>
      </c>
      <c r="S23" s="17">
        <v>6.0</v>
      </c>
      <c r="T23" s="17">
        <v>51.0</v>
      </c>
      <c r="U23" s="16" t="s">
        <v>462</v>
      </c>
      <c r="V23" s="17">
        <v>29.3</v>
      </c>
      <c r="W23" s="17">
        <v>117.0</v>
      </c>
      <c r="X23" s="16" t="s">
        <v>466</v>
      </c>
      <c r="Y23" s="17">
        <v>-1.0</v>
      </c>
      <c r="Z23" s="17">
        <f t="shared" ref="Z23:Z24" si="3">+2</f>
        <v>2</v>
      </c>
      <c r="AA23" s="17">
        <v>-7.0</v>
      </c>
      <c r="AB23" s="17">
        <v>1.0</v>
      </c>
      <c r="AC23" s="17">
        <v>14.0</v>
      </c>
      <c r="AD23" s="17">
        <v>48.0</v>
      </c>
      <c r="AE23" s="17">
        <v>8.0</v>
      </c>
      <c r="AF23" s="17">
        <v>1.0</v>
      </c>
      <c r="AG23" s="19">
        <v>75.0</v>
      </c>
    </row>
    <row r="24">
      <c r="A24" s="16" t="s">
        <v>355</v>
      </c>
      <c r="B24" s="16">
        <v>2015.0</v>
      </c>
      <c r="C24" s="16" t="s">
        <v>121</v>
      </c>
      <c r="D24" s="17" t="s">
        <v>481</v>
      </c>
      <c r="E24" s="17">
        <v>71.0</v>
      </c>
      <c r="F24" s="17">
        <v>66.0</v>
      </c>
      <c r="G24" s="17">
        <v>74.0</v>
      </c>
      <c r="H24" s="17">
        <v>69.0</v>
      </c>
      <c r="I24" s="17">
        <v>280.0</v>
      </c>
      <c r="J24" s="16">
        <v>-4.0</v>
      </c>
      <c r="K24" s="18">
        <v>65794.0</v>
      </c>
      <c r="L24" s="17">
        <v>39.0</v>
      </c>
      <c r="M24" s="17">
        <v>14.0</v>
      </c>
      <c r="N24" s="17">
        <v>37.0</v>
      </c>
      <c r="O24" s="17">
        <v>25.0</v>
      </c>
      <c r="P24" s="17">
        <v>38.0</v>
      </c>
      <c r="Q24" s="16" t="s">
        <v>431</v>
      </c>
      <c r="R24" s="19">
        <v>301.9</v>
      </c>
      <c r="S24" s="17">
        <v>22.0</v>
      </c>
      <c r="T24" s="17">
        <v>46.0</v>
      </c>
      <c r="U24" s="16" t="s">
        <v>441</v>
      </c>
      <c r="V24" s="17">
        <v>28.5</v>
      </c>
      <c r="W24" s="17">
        <v>114.0</v>
      </c>
      <c r="X24" s="16" t="s">
        <v>494</v>
      </c>
      <c r="Y24" s="17" t="s">
        <v>366</v>
      </c>
      <c r="Z24" s="17">
        <f t="shared" si="3"/>
        <v>2</v>
      </c>
      <c r="AA24" s="17">
        <v>-6.0</v>
      </c>
      <c r="AB24" s="17">
        <v>2.0</v>
      </c>
      <c r="AC24" s="17">
        <v>12.0</v>
      </c>
      <c r="AD24" s="17">
        <v>48.0</v>
      </c>
      <c r="AE24" s="17">
        <v>8.0</v>
      </c>
      <c r="AF24" s="17">
        <v>2.0</v>
      </c>
      <c r="AG24" s="19">
        <v>74.0</v>
      </c>
    </row>
    <row r="25">
      <c r="A25" s="16" t="s">
        <v>355</v>
      </c>
      <c r="B25" s="16">
        <v>2015.0</v>
      </c>
      <c r="C25" s="16" t="s">
        <v>496</v>
      </c>
      <c r="D25" s="17" t="s">
        <v>438</v>
      </c>
      <c r="E25" s="17">
        <v>76.0</v>
      </c>
      <c r="F25" s="17">
        <v>69.0</v>
      </c>
      <c r="G25" s="17">
        <v>67.0</v>
      </c>
      <c r="H25" s="17">
        <v>70.0</v>
      </c>
      <c r="I25" s="17">
        <v>282.0</v>
      </c>
      <c r="J25" s="16">
        <v>-2.0</v>
      </c>
      <c r="K25" s="18">
        <v>43588.0</v>
      </c>
      <c r="L25" s="17">
        <v>84.0</v>
      </c>
      <c r="M25" s="17">
        <v>69.0</v>
      </c>
      <c r="N25" s="17">
        <v>47.0</v>
      </c>
      <c r="O25" s="17">
        <v>33.0</v>
      </c>
      <c r="P25" s="17">
        <v>35.0</v>
      </c>
      <c r="Q25" s="16" t="s">
        <v>490</v>
      </c>
      <c r="R25" s="19">
        <v>302.6</v>
      </c>
      <c r="S25" s="17">
        <v>21.0</v>
      </c>
      <c r="T25" s="17">
        <v>47.0</v>
      </c>
      <c r="U25" s="16" t="s">
        <v>478</v>
      </c>
      <c r="V25" s="17">
        <v>28.8</v>
      </c>
      <c r="W25" s="17">
        <v>115.0</v>
      </c>
      <c r="X25" s="16" t="s">
        <v>463</v>
      </c>
      <c r="Y25" s="17">
        <v>-3.0</v>
      </c>
      <c r="Z25" s="17">
        <f>+1</f>
        <v>1</v>
      </c>
      <c r="AA25" s="17" t="s">
        <v>366</v>
      </c>
      <c r="AB25" s="17">
        <v>1.0</v>
      </c>
      <c r="AC25" s="17">
        <v>18.0</v>
      </c>
      <c r="AD25" s="17">
        <v>38.0</v>
      </c>
      <c r="AE25" s="17">
        <v>12.0</v>
      </c>
      <c r="AF25" s="17">
        <v>3.0</v>
      </c>
      <c r="AG25" s="19">
        <v>74.0</v>
      </c>
    </row>
    <row r="26">
      <c r="A26" s="16" t="s">
        <v>355</v>
      </c>
      <c r="B26" s="16">
        <v>2015.0</v>
      </c>
      <c r="C26" s="16" t="s">
        <v>240</v>
      </c>
      <c r="D26" s="17" t="s">
        <v>438</v>
      </c>
      <c r="E26" s="17">
        <v>70.0</v>
      </c>
      <c r="F26" s="17">
        <v>66.0</v>
      </c>
      <c r="G26" s="17">
        <v>69.0</v>
      </c>
      <c r="H26" s="17">
        <v>77.0</v>
      </c>
      <c r="I26" s="17">
        <v>282.0</v>
      </c>
      <c r="J26" s="16">
        <v>-2.0</v>
      </c>
      <c r="K26" s="18">
        <v>43588.0</v>
      </c>
      <c r="L26" s="17">
        <v>26.0</v>
      </c>
      <c r="M26" s="17">
        <v>10.0</v>
      </c>
      <c r="N26" s="17">
        <v>6.0</v>
      </c>
      <c r="O26" s="17">
        <v>33.0</v>
      </c>
      <c r="P26" s="17">
        <v>40.0</v>
      </c>
      <c r="Q26" s="16" t="s">
        <v>414</v>
      </c>
      <c r="R26" s="19">
        <v>292.0</v>
      </c>
      <c r="S26" s="17" t="s">
        <v>488</v>
      </c>
      <c r="T26" s="17">
        <v>43.0</v>
      </c>
      <c r="U26" s="16" t="s">
        <v>453</v>
      </c>
      <c r="V26" s="17">
        <v>27.3</v>
      </c>
      <c r="W26" s="17">
        <v>109.0</v>
      </c>
      <c r="X26" s="16" t="s">
        <v>434</v>
      </c>
      <c r="Y26" s="17">
        <f t="shared" ref="Y26:Y27" si="4">+1</f>
        <v>1</v>
      </c>
      <c r="Z26" s="17">
        <v>-3.0</v>
      </c>
      <c r="AA26" s="17" t="s">
        <v>366</v>
      </c>
      <c r="AB26" s="17">
        <v>0.0</v>
      </c>
      <c r="AC26" s="17">
        <v>21.0</v>
      </c>
      <c r="AD26" s="17">
        <v>34.0</v>
      </c>
      <c r="AE26" s="17">
        <v>15.0</v>
      </c>
      <c r="AF26" s="17">
        <v>2.0</v>
      </c>
      <c r="AG26" s="19">
        <v>72.5</v>
      </c>
    </row>
    <row r="27">
      <c r="A27" s="16" t="s">
        <v>355</v>
      </c>
      <c r="B27" s="16">
        <v>2015.0</v>
      </c>
      <c r="C27" s="16" t="s">
        <v>112</v>
      </c>
      <c r="D27" s="17" t="s">
        <v>462</v>
      </c>
      <c r="E27" s="17">
        <v>71.0</v>
      </c>
      <c r="F27" s="17">
        <v>71.0</v>
      </c>
      <c r="G27" s="17">
        <v>66.0</v>
      </c>
      <c r="H27" s="17">
        <v>70.0</v>
      </c>
      <c r="I27" s="17">
        <v>278.0</v>
      </c>
      <c r="J27" s="16">
        <v>-6.0</v>
      </c>
      <c r="K27" s="18">
        <v>138600.0</v>
      </c>
      <c r="L27" s="17">
        <v>39.0</v>
      </c>
      <c r="M27" s="17">
        <v>42.0</v>
      </c>
      <c r="N27" s="17">
        <v>20.0</v>
      </c>
      <c r="O27" s="17">
        <v>12.0</v>
      </c>
      <c r="P27" s="17">
        <v>42.0</v>
      </c>
      <c r="Q27" s="16" t="s">
        <v>434</v>
      </c>
      <c r="R27" s="19">
        <v>300.1</v>
      </c>
      <c r="S27" s="17">
        <v>28.0</v>
      </c>
      <c r="T27" s="17">
        <v>49.0</v>
      </c>
      <c r="U27" s="16" t="s">
        <v>364</v>
      </c>
      <c r="V27" s="17">
        <v>28.8</v>
      </c>
      <c r="W27" s="17">
        <v>115.0</v>
      </c>
      <c r="X27" s="16" t="s">
        <v>463</v>
      </c>
      <c r="Y27" s="17">
        <f t="shared" si="4"/>
        <v>1</v>
      </c>
      <c r="Z27" s="17">
        <v>-5.0</v>
      </c>
      <c r="AA27" s="17">
        <v>-2.0</v>
      </c>
      <c r="AB27" s="17">
        <v>0.0</v>
      </c>
      <c r="AC27" s="17">
        <v>14.0</v>
      </c>
      <c r="AD27" s="17">
        <v>51.0</v>
      </c>
      <c r="AE27" s="17">
        <v>6.0</v>
      </c>
      <c r="AF27" s="17">
        <v>1.0</v>
      </c>
      <c r="AG27" s="19">
        <v>69.5</v>
      </c>
    </row>
    <row r="28">
      <c r="A28" s="16" t="s">
        <v>355</v>
      </c>
      <c r="B28" s="16">
        <v>2015.0</v>
      </c>
      <c r="C28" s="18" t="s">
        <v>501</v>
      </c>
      <c r="D28" s="17" t="s">
        <v>373</v>
      </c>
      <c r="E28" s="17">
        <v>65.0</v>
      </c>
      <c r="F28" s="17">
        <v>68.0</v>
      </c>
      <c r="G28" s="17">
        <v>73.0</v>
      </c>
      <c r="H28" s="17">
        <v>73.0</v>
      </c>
      <c r="I28" s="17">
        <v>279.0</v>
      </c>
      <c r="J28" s="18">
        <v>-5.0</v>
      </c>
      <c r="K28" s="18">
        <v>85800.0</v>
      </c>
      <c r="L28" s="17">
        <v>1.0</v>
      </c>
      <c r="M28" s="17">
        <v>2.0</v>
      </c>
      <c r="N28" s="17">
        <v>11.0</v>
      </c>
      <c r="O28" s="17">
        <v>22.0</v>
      </c>
      <c r="P28" s="17">
        <v>26.0</v>
      </c>
      <c r="Q28" s="16">
        <v>73.0</v>
      </c>
      <c r="R28" s="19">
        <v>294.5</v>
      </c>
      <c r="S28" s="17">
        <v>48.0</v>
      </c>
      <c r="T28" s="17">
        <v>46.0</v>
      </c>
      <c r="U28" s="16" t="s">
        <v>441</v>
      </c>
      <c r="V28" s="17">
        <v>28.0</v>
      </c>
      <c r="W28" s="17">
        <v>112.0</v>
      </c>
      <c r="X28" s="16" t="s">
        <v>431</v>
      </c>
      <c r="Y28" s="17" t="s">
        <v>366</v>
      </c>
      <c r="Z28" s="17">
        <v>-4.0</v>
      </c>
      <c r="AA28" s="17">
        <v>-1.0</v>
      </c>
      <c r="AB28" s="17">
        <v>0.0</v>
      </c>
      <c r="AC28" s="17">
        <v>16.0</v>
      </c>
      <c r="AD28" s="17">
        <v>46.0</v>
      </c>
      <c r="AE28" s="17">
        <v>9.0</v>
      </c>
      <c r="AF28" s="17">
        <v>1.0</v>
      </c>
      <c r="AG28" s="19">
        <v>69.5</v>
      </c>
    </row>
    <row r="29">
      <c r="A29" s="16" t="s">
        <v>355</v>
      </c>
      <c r="B29" s="16">
        <v>2015.0</v>
      </c>
      <c r="C29" s="16" t="s">
        <v>78</v>
      </c>
      <c r="D29" s="17" t="s">
        <v>438</v>
      </c>
      <c r="E29" s="17">
        <v>69.0</v>
      </c>
      <c r="F29" s="17">
        <v>69.0</v>
      </c>
      <c r="G29" s="17">
        <v>68.0</v>
      </c>
      <c r="H29" s="17">
        <v>76.0</v>
      </c>
      <c r="I29" s="17">
        <v>282.0</v>
      </c>
      <c r="J29" s="16">
        <v>-2.0</v>
      </c>
      <c r="K29" s="18">
        <v>43588.0</v>
      </c>
      <c r="L29" s="17">
        <v>16.0</v>
      </c>
      <c r="M29" s="17">
        <v>18.0</v>
      </c>
      <c r="N29" s="17">
        <v>11.0</v>
      </c>
      <c r="O29" s="17">
        <v>33.0</v>
      </c>
      <c r="P29" s="17">
        <v>36.0</v>
      </c>
      <c r="Q29" s="16" t="s">
        <v>441</v>
      </c>
      <c r="R29" s="19">
        <v>301.3</v>
      </c>
      <c r="S29" s="17" t="s">
        <v>374</v>
      </c>
      <c r="T29" s="17">
        <v>49.0</v>
      </c>
      <c r="U29" s="16" t="s">
        <v>364</v>
      </c>
      <c r="V29" s="17">
        <v>29.3</v>
      </c>
      <c r="W29" s="17">
        <v>117.0</v>
      </c>
      <c r="X29" s="16" t="s">
        <v>466</v>
      </c>
      <c r="Y29" s="17" t="s">
        <v>366</v>
      </c>
      <c r="Z29" s="17">
        <f>+3</f>
        <v>3</v>
      </c>
      <c r="AA29" s="17">
        <v>-5.0</v>
      </c>
      <c r="AB29" s="17">
        <v>1.0</v>
      </c>
      <c r="AC29" s="17">
        <v>15.0</v>
      </c>
      <c r="AD29" s="17">
        <v>43.0</v>
      </c>
      <c r="AE29" s="17">
        <v>11.0</v>
      </c>
      <c r="AF29" s="17">
        <v>2.0</v>
      </c>
      <c r="AG29" s="19">
        <v>69.0</v>
      </c>
    </row>
    <row r="30">
      <c r="A30" s="16" t="s">
        <v>355</v>
      </c>
      <c r="B30" s="16">
        <v>2015.0</v>
      </c>
      <c r="C30" s="16" t="s">
        <v>504</v>
      </c>
      <c r="D30" s="17" t="s">
        <v>481</v>
      </c>
      <c r="E30" s="17">
        <v>71.0</v>
      </c>
      <c r="F30" s="17">
        <v>73.0</v>
      </c>
      <c r="G30" s="17">
        <v>69.0</v>
      </c>
      <c r="H30" s="17">
        <v>67.0</v>
      </c>
      <c r="I30" s="17">
        <v>280.0</v>
      </c>
      <c r="J30" s="16">
        <v>-4.0</v>
      </c>
      <c r="K30" s="18">
        <v>65794.0</v>
      </c>
      <c r="L30" s="17">
        <v>39.0</v>
      </c>
      <c r="M30" s="17">
        <v>59.0</v>
      </c>
      <c r="N30" s="17">
        <v>53.0</v>
      </c>
      <c r="O30" s="17">
        <v>25.0</v>
      </c>
      <c r="P30" s="17">
        <v>32.0</v>
      </c>
      <c r="Q30" s="16" t="s">
        <v>470</v>
      </c>
      <c r="R30" s="19">
        <v>292.4</v>
      </c>
      <c r="S30" s="17" t="s">
        <v>391</v>
      </c>
      <c r="T30" s="17">
        <v>47.0</v>
      </c>
      <c r="U30" s="16" t="s">
        <v>478</v>
      </c>
      <c r="V30" s="17">
        <v>29.3</v>
      </c>
      <c r="W30" s="17">
        <v>117.0</v>
      </c>
      <c r="X30" s="16" t="s">
        <v>466</v>
      </c>
      <c r="Y30" s="17" t="s">
        <v>366</v>
      </c>
      <c r="Z30" s="17">
        <f>+1</f>
        <v>1</v>
      </c>
      <c r="AA30" s="17">
        <v>-5.0</v>
      </c>
      <c r="AB30" s="17">
        <v>0.0</v>
      </c>
      <c r="AC30" s="17">
        <v>15.0</v>
      </c>
      <c r="AD30" s="17">
        <v>48.0</v>
      </c>
      <c r="AE30" s="17">
        <v>7.0</v>
      </c>
      <c r="AF30" s="17">
        <v>2.0</v>
      </c>
      <c r="AG30" s="19">
        <v>67.5</v>
      </c>
    </row>
    <row r="31">
      <c r="A31" s="16" t="s">
        <v>355</v>
      </c>
      <c r="B31" s="16">
        <v>2015.0</v>
      </c>
      <c r="C31" s="16" t="s">
        <v>140</v>
      </c>
      <c r="D31" s="17" t="s">
        <v>438</v>
      </c>
      <c r="E31" s="17">
        <v>72.0</v>
      </c>
      <c r="F31" s="17">
        <v>72.0</v>
      </c>
      <c r="G31" s="17">
        <v>69.0</v>
      </c>
      <c r="H31" s="17">
        <v>69.0</v>
      </c>
      <c r="I31" s="17">
        <v>282.0</v>
      </c>
      <c r="J31" s="16">
        <v>-2.0</v>
      </c>
      <c r="K31" s="18">
        <v>43588.0</v>
      </c>
      <c r="L31" s="17">
        <v>51.0</v>
      </c>
      <c r="M31" s="17">
        <v>59.0</v>
      </c>
      <c r="N31" s="17">
        <v>53.0</v>
      </c>
      <c r="O31" s="17">
        <v>33.0</v>
      </c>
      <c r="P31" s="17">
        <v>35.0</v>
      </c>
      <c r="Q31" s="16" t="s">
        <v>490</v>
      </c>
      <c r="R31" s="19">
        <v>298.8</v>
      </c>
      <c r="S31" s="17">
        <v>34.0</v>
      </c>
      <c r="T31" s="17">
        <v>46.0</v>
      </c>
      <c r="U31" s="16" t="s">
        <v>441</v>
      </c>
      <c r="V31" s="17">
        <v>28.5</v>
      </c>
      <c r="W31" s="17">
        <v>114.0</v>
      </c>
      <c r="X31" s="16" t="s">
        <v>494</v>
      </c>
      <c r="Y31" s="17" t="s">
        <v>366</v>
      </c>
      <c r="Z31" s="17">
        <v>-4.0</v>
      </c>
      <c r="AA31" s="17">
        <f>+2</f>
        <v>2</v>
      </c>
      <c r="AB31" s="17">
        <v>0.0</v>
      </c>
      <c r="AC31" s="17">
        <v>17.0</v>
      </c>
      <c r="AD31" s="17">
        <v>43.0</v>
      </c>
      <c r="AE31" s="17">
        <v>10.0</v>
      </c>
      <c r="AF31" s="17">
        <v>2.0</v>
      </c>
      <c r="AG31" s="19">
        <v>67.5</v>
      </c>
    </row>
    <row r="32">
      <c r="A32" s="16" t="s">
        <v>355</v>
      </c>
      <c r="B32" s="16">
        <v>2015.0</v>
      </c>
      <c r="C32" s="16" t="s">
        <v>506</v>
      </c>
      <c r="D32" s="17" t="s">
        <v>481</v>
      </c>
      <c r="E32" s="17">
        <v>73.0</v>
      </c>
      <c r="F32" s="17">
        <v>68.0</v>
      </c>
      <c r="G32" s="17">
        <v>70.0</v>
      </c>
      <c r="H32" s="17">
        <v>69.0</v>
      </c>
      <c r="I32" s="17">
        <v>280.0</v>
      </c>
      <c r="J32" s="16">
        <v>-4.0</v>
      </c>
      <c r="K32" s="18">
        <v>65794.0</v>
      </c>
      <c r="L32" s="17">
        <v>59.0</v>
      </c>
      <c r="M32" s="17">
        <v>34.0</v>
      </c>
      <c r="N32" s="17">
        <v>37.0</v>
      </c>
      <c r="O32" s="17">
        <v>25.0</v>
      </c>
      <c r="P32" s="17">
        <v>38.0</v>
      </c>
      <c r="Q32" s="16" t="s">
        <v>431</v>
      </c>
      <c r="R32" s="19">
        <v>296.8</v>
      </c>
      <c r="S32" s="17">
        <v>42.0</v>
      </c>
      <c r="T32" s="17">
        <v>51.0</v>
      </c>
      <c r="U32" s="16" t="s">
        <v>462</v>
      </c>
      <c r="V32" s="17">
        <v>29.3</v>
      </c>
      <c r="W32" s="17">
        <v>117.0</v>
      </c>
      <c r="X32" s="16" t="s">
        <v>466</v>
      </c>
      <c r="Y32" s="17">
        <f>+4</f>
        <v>4</v>
      </c>
      <c r="Z32" s="17">
        <v>-1.0</v>
      </c>
      <c r="AA32" s="17">
        <v>-7.0</v>
      </c>
      <c r="AB32" s="17">
        <v>0.0</v>
      </c>
      <c r="AC32" s="17">
        <v>15.0</v>
      </c>
      <c r="AD32" s="17">
        <v>47.0</v>
      </c>
      <c r="AE32" s="17">
        <v>9.0</v>
      </c>
      <c r="AF32" s="17">
        <v>1.0</v>
      </c>
      <c r="AG32" s="19">
        <v>67.0</v>
      </c>
    </row>
    <row r="33">
      <c r="A33" s="16" t="s">
        <v>355</v>
      </c>
      <c r="B33" s="16">
        <v>2015.0</v>
      </c>
      <c r="C33" s="16" t="s">
        <v>83</v>
      </c>
      <c r="D33" s="17" t="s">
        <v>494</v>
      </c>
      <c r="E33" s="17">
        <v>74.0</v>
      </c>
      <c r="F33" s="17">
        <v>69.0</v>
      </c>
      <c r="G33" s="17">
        <v>67.0</v>
      </c>
      <c r="H33" s="17">
        <v>71.0</v>
      </c>
      <c r="I33" s="17">
        <v>281.0</v>
      </c>
      <c r="J33" s="16">
        <v>-3.0</v>
      </c>
      <c r="K33" s="18">
        <v>54863.0</v>
      </c>
      <c r="L33" s="17">
        <v>71.0</v>
      </c>
      <c r="M33" s="17">
        <v>52.0</v>
      </c>
      <c r="N33" s="17">
        <v>32.0</v>
      </c>
      <c r="O33" s="17">
        <v>29.0</v>
      </c>
      <c r="P33" s="17">
        <v>34.0</v>
      </c>
      <c r="Q33" s="16" t="s">
        <v>460</v>
      </c>
      <c r="R33" s="19">
        <v>292.8</v>
      </c>
      <c r="S33" s="17">
        <v>50.0</v>
      </c>
      <c r="T33" s="17">
        <v>46.0</v>
      </c>
      <c r="U33" s="16" t="s">
        <v>441</v>
      </c>
      <c r="V33" s="17">
        <v>28.8</v>
      </c>
      <c r="W33" s="17">
        <v>115.0</v>
      </c>
      <c r="X33" s="16" t="s">
        <v>463</v>
      </c>
      <c r="Y33" s="17">
        <f>+1</f>
        <v>1</v>
      </c>
      <c r="Z33" s="17">
        <v>-4.0</v>
      </c>
      <c r="AA33" s="17" t="s">
        <v>366</v>
      </c>
      <c r="AB33" s="17">
        <v>1.0</v>
      </c>
      <c r="AC33" s="17">
        <v>13.0</v>
      </c>
      <c r="AD33" s="17">
        <v>46.0</v>
      </c>
      <c r="AE33" s="17">
        <v>12.0</v>
      </c>
      <c r="AF33" s="17">
        <v>0.0</v>
      </c>
      <c r="AG33" s="19">
        <v>67.0</v>
      </c>
    </row>
    <row r="34">
      <c r="A34" s="16" t="s">
        <v>355</v>
      </c>
      <c r="B34" s="16">
        <v>2015.0</v>
      </c>
      <c r="C34" s="16" t="s">
        <v>125</v>
      </c>
      <c r="D34" s="17" t="s">
        <v>373</v>
      </c>
      <c r="E34" s="17">
        <v>69.0</v>
      </c>
      <c r="F34" s="17">
        <v>65.0</v>
      </c>
      <c r="G34" s="17">
        <v>74.0</v>
      </c>
      <c r="H34" s="17">
        <v>71.0</v>
      </c>
      <c r="I34" s="17">
        <v>279.0</v>
      </c>
      <c r="J34" s="16">
        <v>-5.0</v>
      </c>
      <c r="K34" s="18">
        <v>85800.0</v>
      </c>
      <c r="L34" s="17">
        <v>16.0</v>
      </c>
      <c r="M34" s="17">
        <v>3.0</v>
      </c>
      <c r="N34" s="17">
        <v>20.0</v>
      </c>
      <c r="O34" s="17">
        <v>22.0</v>
      </c>
      <c r="P34" s="17">
        <v>44.0</v>
      </c>
      <c r="Q34" s="16">
        <v>4.0</v>
      </c>
      <c r="R34" s="19">
        <v>295.3</v>
      </c>
      <c r="S34" s="17">
        <v>46.0</v>
      </c>
      <c r="T34" s="17">
        <v>46.0</v>
      </c>
      <c r="U34" s="16" t="s">
        <v>441</v>
      </c>
      <c r="V34" s="17">
        <v>28.5</v>
      </c>
      <c r="W34" s="17">
        <v>114.0</v>
      </c>
      <c r="X34" s="16" t="s">
        <v>494</v>
      </c>
      <c r="Y34" s="17">
        <f>+5</f>
        <v>5</v>
      </c>
      <c r="Z34" s="17">
        <v>-3.0</v>
      </c>
      <c r="AA34" s="17">
        <v>-7.0</v>
      </c>
      <c r="AB34" s="17">
        <v>0.0</v>
      </c>
      <c r="AC34" s="17">
        <v>14.0</v>
      </c>
      <c r="AD34" s="17">
        <v>49.0</v>
      </c>
      <c r="AE34" s="17">
        <v>9.0</v>
      </c>
      <c r="AF34" s="17">
        <v>0.0</v>
      </c>
      <c r="AG34" s="19">
        <v>66.0</v>
      </c>
    </row>
    <row r="35">
      <c r="A35" s="16" t="s">
        <v>355</v>
      </c>
      <c r="B35" s="16">
        <v>2015.0</v>
      </c>
      <c r="C35" s="16" t="s">
        <v>188</v>
      </c>
      <c r="D35" s="17" t="s">
        <v>494</v>
      </c>
      <c r="E35" s="17">
        <v>73.0</v>
      </c>
      <c r="F35" s="17">
        <v>69.0</v>
      </c>
      <c r="G35" s="17">
        <v>71.0</v>
      </c>
      <c r="H35" s="17">
        <v>68.0</v>
      </c>
      <c r="I35" s="17">
        <v>281.0</v>
      </c>
      <c r="J35" s="16">
        <v>-3.0</v>
      </c>
      <c r="K35" s="18">
        <v>54863.0</v>
      </c>
      <c r="L35" s="17">
        <v>59.0</v>
      </c>
      <c r="M35" s="17">
        <v>42.0</v>
      </c>
      <c r="N35" s="17">
        <v>53.0</v>
      </c>
      <c r="O35" s="17">
        <v>29.0</v>
      </c>
      <c r="P35" s="17">
        <v>35.0</v>
      </c>
      <c r="Q35" s="16" t="s">
        <v>490</v>
      </c>
      <c r="R35" s="19">
        <v>338.4</v>
      </c>
      <c r="S35" s="17">
        <v>1.0</v>
      </c>
      <c r="T35" s="17">
        <v>48.0</v>
      </c>
      <c r="U35" s="16" t="s">
        <v>450</v>
      </c>
      <c r="V35" s="17">
        <v>30.0</v>
      </c>
      <c r="W35" s="17">
        <v>120.0</v>
      </c>
      <c r="X35" s="16" t="s">
        <v>453</v>
      </c>
      <c r="Y35" s="17">
        <f>+2</f>
        <v>2</v>
      </c>
      <c r="Z35" s="17">
        <v>-2.0</v>
      </c>
      <c r="AA35" s="17">
        <v>-3.0</v>
      </c>
      <c r="AB35" s="17">
        <v>0.0</v>
      </c>
      <c r="AC35" s="17">
        <v>15.0</v>
      </c>
      <c r="AD35" s="17">
        <v>45.0</v>
      </c>
      <c r="AE35" s="17">
        <v>12.0</v>
      </c>
      <c r="AF35" s="17">
        <v>0.0</v>
      </c>
      <c r="AG35" s="19">
        <v>64.5</v>
      </c>
    </row>
    <row r="36">
      <c r="A36" s="16" t="s">
        <v>355</v>
      </c>
      <c r="B36" s="16">
        <v>2015.0</v>
      </c>
      <c r="C36" s="16" t="s">
        <v>60</v>
      </c>
      <c r="D36" s="17" t="s">
        <v>494</v>
      </c>
      <c r="E36" s="17">
        <v>70.0</v>
      </c>
      <c r="F36" s="17">
        <v>74.0</v>
      </c>
      <c r="G36" s="17">
        <v>71.0</v>
      </c>
      <c r="H36" s="17">
        <v>66.0</v>
      </c>
      <c r="I36" s="17">
        <v>281.0</v>
      </c>
      <c r="J36" s="16">
        <v>-3.0</v>
      </c>
      <c r="K36" s="18">
        <v>54863.0</v>
      </c>
      <c r="L36" s="17">
        <v>26.0</v>
      </c>
      <c r="M36" s="17">
        <v>59.0</v>
      </c>
      <c r="N36" s="17">
        <v>64.0</v>
      </c>
      <c r="O36" s="17">
        <v>29.0</v>
      </c>
      <c r="P36" s="17">
        <v>42.0</v>
      </c>
      <c r="Q36" s="16" t="s">
        <v>434</v>
      </c>
      <c r="R36" s="19">
        <v>305.5</v>
      </c>
      <c r="S36" s="17" t="s">
        <v>381</v>
      </c>
      <c r="T36" s="17">
        <v>54.0</v>
      </c>
      <c r="U36" s="16">
        <v>5.0</v>
      </c>
      <c r="V36" s="17">
        <v>31.0</v>
      </c>
      <c r="W36" s="17">
        <v>124.0</v>
      </c>
      <c r="X36" s="16" t="s">
        <v>411</v>
      </c>
      <c r="Y36" s="17">
        <v>-2.0</v>
      </c>
      <c r="Z36" s="17">
        <f>+4</f>
        <v>4</v>
      </c>
      <c r="AA36" s="17">
        <v>-5.0</v>
      </c>
      <c r="AB36" s="17">
        <v>0.0</v>
      </c>
      <c r="AC36" s="17">
        <v>15.0</v>
      </c>
      <c r="AD36" s="17">
        <v>45.0</v>
      </c>
      <c r="AE36" s="17">
        <v>12.0</v>
      </c>
      <c r="AF36" s="17">
        <v>0.0</v>
      </c>
      <c r="AG36" s="19">
        <v>64.5</v>
      </c>
    </row>
    <row r="37">
      <c r="A37" s="16" t="s">
        <v>355</v>
      </c>
      <c r="B37" s="16">
        <v>2015.0</v>
      </c>
      <c r="C37" s="16" t="s">
        <v>500</v>
      </c>
      <c r="D37" s="17" t="s">
        <v>439</v>
      </c>
      <c r="E37" s="17">
        <v>74.0</v>
      </c>
      <c r="F37" s="17">
        <v>68.0</v>
      </c>
      <c r="G37" s="17">
        <v>69.0</v>
      </c>
      <c r="H37" s="17">
        <v>73.0</v>
      </c>
      <c r="I37" s="17">
        <v>284.0</v>
      </c>
      <c r="J37" s="16" t="s">
        <v>366</v>
      </c>
      <c r="K37" s="18">
        <v>22344.0</v>
      </c>
      <c r="L37" s="17">
        <v>71.0</v>
      </c>
      <c r="M37" s="17">
        <v>42.0</v>
      </c>
      <c r="N37" s="17">
        <v>37.0</v>
      </c>
      <c r="O37" s="17">
        <v>44.0</v>
      </c>
      <c r="P37" s="17">
        <v>31.0</v>
      </c>
      <c r="Q37" s="16" t="s">
        <v>449</v>
      </c>
      <c r="R37" s="19">
        <v>304.9</v>
      </c>
      <c r="S37" s="17" t="s">
        <v>412</v>
      </c>
      <c r="T37" s="17">
        <v>41.0</v>
      </c>
      <c r="U37" s="16" t="s">
        <v>370</v>
      </c>
      <c r="V37" s="17">
        <v>27.8</v>
      </c>
      <c r="W37" s="17">
        <v>111.0</v>
      </c>
      <c r="X37" s="16" t="s">
        <v>412</v>
      </c>
      <c r="Y37" s="17">
        <f>+3</f>
        <v>3</v>
      </c>
      <c r="Z37" s="17">
        <f>+7</f>
        <v>7</v>
      </c>
      <c r="AA37" s="17">
        <v>-10.0</v>
      </c>
      <c r="AB37" s="17">
        <v>1.0</v>
      </c>
      <c r="AC37" s="17">
        <v>14.0</v>
      </c>
      <c r="AD37" s="17">
        <v>43.0</v>
      </c>
      <c r="AE37" s="17">
        <v>12.0</v>
      </c>
      <c r="AF37" s="17">
        <v>2.0</v>
      </c>
      <c r="AG37" s="19">
        <v>64.5</v>
      </c>
    </row>
    <row r="38">
      <c r="A38" s="16" t="s">
        <v>355</v>
      </c>
      <c r="B38" s="16">
        <v>2015.0</v>
      </c>
      <c r="C38" s="16" t="s">
        <v>513</v>
      </c>
      <c r="D38" s="17" t="s">
        <v>503</v>
      </c>
      <c r="E38" s="17">
        <v>70.0</v>
      </c>
      <c r="F38" s="17">
        <v>74.0</v>
      </c>
      <c r="G38" s="17">
        <v>71.0</v>
      </c>
      <c r="H38" s="17">
        <v>72.0</v>
      </c>
      <c r="I38" s="17">
        <v>287.0</v>
      </c>
      <c r="J38" s="16">
        <f>+3</f>
        <v>3</v>
      </c>
      <c r="K38" s="18">
        <v>17078.0</v>
      </c>
      <c r="L38" s="17">
        <v>26.0</v>
      </c>
      <c r="M38" s="17">
        <v>59.0</v>
      </c>
      <c r="N38" s="17">
        <v>64.0</v>
      </c>
      <c r="O38" s="17">
        <v>65.0</v>
      </c>
      <c r="P38" s="17">
        <v>38.0</v>
      </c>
      <c r="Q38" s="16" t="s">
        <v>431</v>
      </c>
      <c r="R38" s="19">
        <v>299.5</v>
      </c>
      <c r="S38" s="17">
        <v>29.0</v>
      </c>
      <c r="T38" s="17">
        <v>45.0</v>
      </c>
      <c r="U38" s="16" t="s">
        <v>460</v>
      </c>
      <c r="V38" s="17">
        <v>29.3</v>
      </c>
      <c r="W38" s="17">
        <v>117.0</v>
      </c>
      <c r="X38" s="16" t="s">
        <v>466</v>
      </c>
      <c r="Y38" s="17">
        <f t="shared" ref="Y38:Y39" si="5">+2</f>
        <v>2</v>
      </c>
      <c r="Z38" s="17">
        <f>+5</f>
        <v>5</v>
      </c>
      <c r="AA38" s="17">
        <v>-4.0</v>
      </c>
      <c r="AB38" s="17">
        <v>1.0</v>
      </c>
      <c r="AC38" s="17">
        <v>16.0</v>
      </c>
      <c r="AD38" s="17">
        <v>38.0</v>
      </c>
      <c r="AE38" s="17">
        <v>13.0</v>
      </c>
      <c r="AF38" s="17">
        <v>4.0</v>
      </c>
      <c r="AG38" s="19">
        <v>64.5</v>
      </c>
    </row>
    <row r="39">
      <c r="A39" s="16" t="s">
        <v>355</v>
      </c>
      <c r="B39" s="16">
        <v>2015.0</v>
      </c>
      <c r="C39" s="16" t="s">
        <v>515</v>
      </c>
      <c r="D39" s="17" t="s">
        <v>498</v>
      </c>
      <c r="E39" s="17">
        <v>75.0</v>
      </c>
      <c r="F39" s="17">
        <v>70.0</v>
      </c>
      <c r="G39" s="17">
        <v>66.0</v>
      </c>
      <c r="H39" s="17">
        <v>75.0</v>
      </c>
      <c r="I39" s="17">
        <v>286.0</v>
      </c>
      <c r="J39" s="16">
        <f>+2</f>
        <v>2</v>
      </c>
      <c r="K39" s="18">
        <v>17820.0</v>
      </c>
      <c r="L39" s="17">
        <v>80.0</v>
      </c>
      <c r="M39" s="17">
        <v>69.0</v>
      </c>
      <c r="N39" s="17">
        <v>37.0</v>
      </c>
      <c r="O39" s="17">
        <v>60.0</v>
      </c>
      <c r="P39" s="17">
        <v>33.0</v>
      </c>
      <c r="Q39" s="16" t="s">
        <v>466</v>
      </c>
      <c r="R39" s="19">
        <v>303.3</v>
      </c>
      <c r="S39" s="17">
        <v>20.0</v>
      </c>
      <c r="T39" s="17">
        <v>46.0</v>
      </c>
      <c r="U39" s="16" t="s">
        <v>441</v>
      </c>
      <c r="V39" s="17">
        <v>29.3</v>
      </c>
      <c r="W39" s="17">
        <v>117.0</v>
      </c>
      <c r="X39" s="16" t="s">
        <v>466</v>
      </c>
      <c r="Y39" s="17">
        <f t="shared" si="5"/>
        <v>2</v>
      </c>
      <c r="Z39" s="17">
        <f>+2</f>
        <v>2</v>
      </c>
      <c r="AA39" s="17">
        <v>-2.0</v>
      </c>
      <c r="AB39" s="17">
        <v>1.0</v>
      </c>
      <c r="AC39" s="17">
        <v>16.0</v>
      </c>
      <c r="AD39" s="17">
        <v>35.0</v>
      </c>
      <c r="AE39" s="17">
        <v>20.0</v>
      </c>
      <c r="AF39" s="17">
        <v>0.0</v>
      </c>
      <c r="AG39" s="19">
        <v>63.5</v>
      </c>
    </row>
    <row r="40">
      <c r="A40" s="16" t="s">
        <v>355</v>
      </c>
      <c r="B40" s="16">
        <v>2015.0</v>
      </c>
      <c r="C40" s="16" t="s">
        <v>517</v>
      </c>
      <c r="D40" s="17" t="s">
        <v>503</v>
      </c>
      <c r="E40" s="17">
        <v>74.0</v>
      </c>
      <c r="F40" s="17">
        <v>67.0</v>
      </c>
      <c r="G40" s="17">
        <v>70.0</v>
      </c>
      <c r="H40" s="17">
        <v>76.0</v>
      </c>
      <c r="I40" s="17">
        <v>287.0</v>
      </c>
      <c r="J40" s="16">
        <f>+3</f>
        <v>3</v>
      </c>
      <c r="K40" s="18">
        <v>17078.0</v>
      </c>
      <c r="L40" s="17">
        <v>71.0</v>
      </c>
      <c r="M40" s="17">
        <v>34.0</v>
      </c>
      <c r="N40" s="17">
        <v>37.0</v>
      </c>
      <c r="O40" s="17">
        <v>65.0</v>
      </c>
      <c r="P40" s="17">
        <v>32.0</v>
      </c>
      <c r="Q40" s="16" t="s">
        <v>470</v>
      </c>
      <c r="R40" s="19">
        <v>292.0</v>
      </c>
      <c r="S40" s="17" t="s">
        <v>488</v>
      </c>
      <c r="T40" s="17">
        <v>52.0</v>
      </c>
      <c r="U40" s="16" t="s">
        <v>430</v>
      </c>
      <c r="V40" s="17">
        <v>30.8</v>
      </c>
      <c r="W40" s="17">
        <v>123.0</v>
      </c>
      <c r="X40" s="16" t="s">
        <v>370</v>
      </c>
      <c r="Y40" s="17">
        <f>+3</f>
        <v>3</v>
      </c>
      <c r="Z40" s="17">
        <f t="shared" ref="Z40:Z41" si="6">+4</f>
        <v>4</v>
      </c>
      <c r="AA40" s="17">
        <v>-4.0</v>
      </c>
      <c r="AB40" s="17">
        <v>1.0</v>
      </c>
      <c r="AC40" s="17">
        <v>14.0</v>
      </c>
      <c r="AD40" s="17">
        <v>43.0</v>
      </c>
      <c r="AE40" s="17">
        <v>11.0</v>
      </c>
      <c r="AF40" s="17">
        <v>3.0</v>
      </c>
      <c r="AG40" s="19">
        <v>63.0</v>
      </c>
    </row>
    <row r="41">
      <c r="A41" s="16" t="s">
        <v>355</v>
      </c>
      <c r="B41" s="16">
        <v>2015.0</v>
      </c>
      <c r="C41" s="16" t="s">
        <v>154</v>
      </c>
      <c r="D41" s="17" t="s">
        <v>494</v>
      </c>
      <c r="E41" s="17">
        <v>71.0</v>
      </c>
      <c r="F41" s="17">
        <v>71.0</v>
      </c>
      <c r="G41" s="17">
        <v>70.0</v>
      </c>
      <c r="H41" s="17">
        <v>69.0</v>
      </c>
      <c r="I41" s="17">
        <v>281.0</v>
      </c>
      <c r="J41" s="16">
        <v>-3.0</v>
      </c>
      <c r="K41" s="18">
        <v>54863.0</v>
      </c>
      <c r="L41" s="17">
        <v>39.0</v>
      </c>
      <c r="M41" s="17">
        <v>42.0</v>
      </c>
      <c r="N41" s="17">
        <v>47.0</v>
      </c>
      <c r="O41" s="17">
        <v>29.0</v>
      </c>
      <c r="P41" s="17">
        <v>38.0</v>
      </c>
      <c r="Q41" s="16" t="s">
        <v>431</v>
      </c>
      <c r="R41" s="19">
        <v>292.4</v>
      </c>
      <c r="S41" s="17" t="s">
        <v>391</v>
      </c>
      <c r="T41" s="17">
        <v>45.0</v>
      </c>
      <c r="U41" s="16" t="s">
        <v>460</v>
      </c>
      <c r="V41" s="17">
        <v>29.0</v>
      </c>
      <c r="W41" s="17">
        <v>116.0</v>
      </c>
      <c r="X41" s="16" t="s">
        <v>435</v>
      </c>
      <c r="Y41" s="17">
        <f>+1</f>
        <v>1</v>
      </c>
      <c r="Z41" s="17">
        <f t="shared" si="6"/>
        <v>4</v>
      </c>
      <c r="AA41" s="17">
        <v>-8.0</v>
      </c>
      <c r="AB41" s="17">
        <v>0.0</v>
      </c>
      <c r="AC41" s="17">
        <v>13.0</v>
      </c>
      <c r="AD41" s="17">
        <v>50.0</v>
      </c>
      <c r="AE41" s="17">
        <v>8.0</v>
      </c>
      <c r="AF41" s="17">
        <v>1.0</v>
      </c>
      <c r="AG41" s="19">
        <v>62.0</v>
      </c>
    </row>
    <row r="42">
      <c r="A42" s="16" t="s">
        <v>355</v>
      </c>
      <c r="B42" s="16">
        <v>2015.0</v>
      </c>
      <c r="C42" s="16" t="s">
        <v>176</v>
      </c>
      <c r="D42" s="17" t="s">
        <v>439</v>
      </c>
      <c r="E42" s="17">
        <v>70.0</v>
      </c>
      <c r="F42" s="17">
        <v>67.0</v>
      </c>
      <c r="G42" s="17">
        <v>72.0</v>
      </c>
      <c r="H42" s="17">
        <v>75.0</v>
      </c>
      <c r="I42" s="17">
        <v>284.0</v>
      </c>
      <c r="J42" s="16" t="s">
        <v>366</v>
      </c>
      <c r="K42" s="18">
        <v>22344.0</v>
      </c>
      <c r="L42" s="17">
        <v>26.0</v>
      </c>
      <c r="M42" s="17">
        <v>14.0</v>
      </c>
      <c r="N42" s="17">
        <v>25.0</v>
      </c>
      <c r="O42" s="17">
        <v>44.0</v>
      </c>
      <c r="P42" s="17">
        <v>32.0</v>
      </c>
      <c r="Q42" s="16" t="s">
        <v>470</v>
      </c>
      <c r="R42" s="19">
        <v>303.6</v>
      </c>
      <c r="S42" s="17" t="s">
        <v>452</v>
      </c>
      <c r="T42" s="17">
        <v>46.0</v>
      </c>
      <c r="U42" s="16" t="s">
        <v>441</v>
      </c>
      <c r="V42" s="17">
        <v>28.5</v>
      </c>
      <c r="W42" s="17">
        <v>114.0</v>
      </c>
      <c r="X42" s="16" t="s">
        <v>494</v>
      </c>
      <c r="Y42" s="17">
        <v>-1.0</v>
      </c>
      <c r="Z42" s="17">
        <f>+3</f>
        <v>3</v>
      </c>
      <c r="AA42" s="17">
        <v>-2.0</v>
      </c>
      <c r="AB42" s="17">
        <v>0.0</v>
      </c>
      <c r="AC42" s="17">
        <v>16.0</v>
      </c>
      <c r="AD42" s="17">
        <v>41.0</v>
      </c>
      <c r="AE42" s="17">
        <v>14.0</v>
      </c>
      <c r="AF42" s="17">
        <v>1.0</v>
      </c>
      <c r="AG42" s="19">
        <v>61.5</v>
      </c>
    </row>
    <row r="43">
      <c r="A43" s="16" t="s">
        <v>355</v>
      </c>
      <c r="B43" s="16">
        <v>2015.0</v>
      </c>
      <c r="C43" s="16" t="s">
        <v>189</v>
      </c>
      <c r="D43" s="17" t="s">
        <v>498</v>
      </c>
      <c r="E43" s="17">
        <v>73.0</v>
      </c>
      <c r="F43" s="17">
        <v>71.0</v>
      </c>
      <c r="G43" s="17">
        <v>70.0</v>
      </c>
      <c r="H43" s="17">
        <v>72.0</v>
      </c>
      <c r="I43" s="17">
        <v>286.0</v>
      </c>
      <c r="J43" s="16">
        <f>+2</f>
        <v>2</v>
      </c>
      <c r="K43" s="18">
        <v>17820.0</v>
      </c>
      <c r="L43" s="17">
        <v>59.0</v>
      </c>
      <c r="M43" s="17">
        <v>59.0</v>
      </c>
      <c r="N43" s="17">
        <v>61.0</v>
      </c>
      <c r="O43" s="17">
        <v>60.0</v>
      </c>
      <c r="P43" s="17">
        <v>34.0</v>
      </c>
      <c r="Q43" s="16" t="s">
        <v>460</v>
      </c>
      <c r="R43" s="19">
        <v>294.9</v>
      </c>
      <c r="S43" s="17">
        <v>47.0</v>
      </c>
      <c r="T43" s="17">
        <v>52.0</v>
      </c>
      <c r="U43" s="16" t="s">
        <v>430</v>
      </c>
      <c r="V43" s="17">
        <v>31.5</v>
      </c>
      <c r="W43" s="17">
        <v>126.0</v>
      </c>
      <c r="X43" s="16">
        <v>74.0</v>
      </c>
      <c r="Y43" s="17" t="s">
        <v>366</v>
      </c>
      <c r="Z43" s="17">
        <f>+7</f>
        <v>7</v>
      </c>
      <c r="AA43" s="17">
        <v>-5.0</v>
      </c>
      <c r="AB43" s="17">
        <v>1.0</v>
      </c>
      <c r="AC43" s="17">
        <v>13.0</v>
      </c>
      <c r="AD43" s="17">
        <v>44.0</v>
      </c>
      <c r="AE43" s="17">
        <v>12.0</v>
      </c>
      <c r="AF43" s="17">
        <v>2.0</v>
      </c>
      <c r="AG43" s="19">
        <v>61.0</v>
      </c>
    </row>
    <row r="44">
      <c r="A44" s="16" t="s">
        <v>355</v>
      </c>
      <c r="B44" s="16">
        <v>2015.0</v>
      </c>
      <c r="C44" s="18" t="s">
        <v>262</v>
      </c>
      <c r="D44" s="17" t="s">
        <v>438</v>
      </c>
      <c r="E44" s="17">
        <v>67.0</v>
      </c>
      <c r="F44" s="17">
        <v>72.0</v>
      </c>
      <c r="G44" s="17">
        <v>69.0</v>
      </c>
      <c r="H44" s="17">
        <v>74.0</v>
      </c>
      <c r="I44" s="17">
        <v>282.0</v>
      </c>
      <c r="J44" s="18">
        <v>-2.0</v>
      </c>
      <c r="K44" s="18">
        <v>43588.0</v>
      </c>
      <c r="L44" s="17">
        <v>2.0</v>
      </c>
      <c r="M44" s="17">
        <v>21.0</v>
      </c>
      <c r="N44" s="17">
        <v>20.0</v>
      </c>
      <c r="O44" s="17">
        <v>33.0</v>
      </c>
      <c r="P44" s="17">
        <v>35.0</v>
      </c>
      <c r="Q44" s="16" t="s">
        <v>490</v>
      </c>
      <c r="R44" s="19">
        <v>292.3</v>
      </c>
      <c r="S44" s="17" t="s">
        <v>444</v>
      </c>
      <c r="T44" s="17">
        <v>48.0</v>
      </c>
      <c r="U44" s="16" t="s">
        <v>450</v>
      </c>
      <c r="V44" s="17">
        <v>28.8</v>
      </c>
      <c r="W44" s="17">
        <v>115.0</v>
      </c>
      <c r="X44" s="16" t="s">
        <v>463</v>
      </c>
      <c r="Y44" s="17">
        <v>-1.0</v>
      </c>
      <c r="Z44" s="17">
        <v>-2.0</v>
      </c>
      <c r="AA44" s="17">
        <f>+1</f>
        <v>1</v>
      </c>
      <c r="AB44" s="17">
        <v>0.0</v>
      </c>
      <c r="AC44" s="17">
        <v>13.0</v>
      </c>
      <c r="AD44" s="17">
        <v>50.0</v>
      </c>
      <c r="AE44" s="17">
        <v>7.0</v>
      </c>
      <c r="AF44" s="17">
        <v>2.0</v>
      </c>
      <c r="AG44" s="19">
        <v>60.5</v>
      </c>
    </row>
    <row r="45">
      <c r="A45" s="16" t="s">
        <v>355</v>
      </c>
      <c r="B45" s="16">
        <v>2015.0</v>
      </c>
      <c r="C45" s="16" t="s">
        <v>518</v>
      </c>
      <c r="D45" s="17" t="s">
        <v>439</v>
      </c>
      <c r="E45" s="17">
        <v>71.0</v>
      </c>
      <c r="F45" s="17">
        <v>73.0</v>
      </c>
      <c r="G45" s="17">
        <v>68.0</v>
      </c>
      <c r="H45" s="17">
        <v>72.0</v>
      </c>
      <c r="I45" s="17">
        <v>284.0</v>
      </c>
      <c r="J45" s="16" t="s">
        <v>366</v>
      </c>
      <c r="K45" s="18">
        <v>22344.0</v>
      </c>
      <c r="L45" s="17">
        <v>39.0</v>
      </c>
      <c r="M45" s="17">
        <v>59.0</v>
      </c>
      <c r="N45" s="17">
        <v>47.0</v>
      </c>
      <c r="O45" s="17">
        <v>44.0</v>
      </c>
      <c r="P45" s="17">
        <v>35.0</v>
      </c>
      <c r="Q45" s="16" t="s">
        <v>490</v>
      </c>
      <c r="R45" s="19">
        <v>296.0</v>
      </c>
      <c r="S45" s="17">
        <v>44.0</v>
      </c>
      <c r="T45" s="17">
        <v>46.0</v>
      </c>
      <c r="U45" s="16" t="s">
        <v>441</v>
      </c>
      <c r="V45" s="17">
        <v>28.5</v>
      </c>
      <c r="W45" s="17">
        <v>114.0</v>
      </c>
      <c r="X45" s="16" t="s">
        <v>494</v>
      </c>
      <c r="Y45" s="17">
        <f>+2</f>
        <v>2</v>
      </c>
      <c r="Z45" s="17" t="s">
        <v>366</v>
      </c>
      <c r="AA45" s="17">
        <v>-2.0</v>
      </c>
      <c r="AB45" s="17">
        <v>0.0</v>
      </c>
      <c r="AC45" s="17">
        <v>15.0</v>
      </c>
      <c r="AD45" s="17">
        <v>44.0</v>
      </c>
      <c r="AE45" s="17">
        <v>11.0</v>
      </c>
      <c r="AF45" s="17">
        <v>2.0</v>
      </c>
      <c r="AG45" s="19">
        <v>60.5</v>
      </c>
    </row>
    <row r="46">
      <c r="A46" s="16" t="s">
        <v>355</v>
      </c>
      <c r="B46" s="16">
        <v>2015.0</v>
      </c>
      <c r="C46" s="16" t="s">
        <v>525</v>
      </c>
      <c r="D46" s="17" t="s">
        <v>463</v>
      </c>
      <c r="E46" s="17">
        <v>70.0</v>
      </c>
      <c r="F46" s="17">
        <v>70.0</v>
      </c>
      <c r="G46" s="17">
        <v>72.0</v>
      </c>
      <c r="H46" s="17">
        <v>71.0</v>
      </c>
      <c r="I46" s="17">
        <v>283.0</v>
      </c>
      <c r="J46" s="16">
        <v>-1.0</v>
      </c>
      <c r="K46" s="18">
        <v>33825.0</v>
      </c>
      <c r="L46" s="17">
        <v>26.0</v>
      </c>
      <c r="M46" s="17">
        <v>27.0</v>
      </c>
      <c r="N46" s="17">
        <v>47.0</v>
      </c>
      <c r="O46" s="17">
        <v>39.0</v>
      </c>
      <c r="P46" s="17">
        <v>43.0</v>
      </c>
      <c r="Q46" s="16">
        <v>5.0</v>
      </c>
      <c r="R46" s="19">
        <v>290.6</v>
      </c>
      <c r="S46" s="17">
        <v>59.0</v>
      </c>
      <c r="T46" s="17">
        <v>46.0</v>
      </c>
      <c r="U46" s="16" t="s">
        <v>441</v>
      </c>
      <c r="V46" s="17">
        <v>30.0</v>
      </c>
      <c r="W46" s="17">
        <v>120.0</v>
      </c>
      <c r="X46" s="16" t="s">
        <v>453</v>
      </c>
      <c r="Y46" s="17">
        <f>+5</f>
        <v>5</v>
      </c>
      <c r="Z46" s="17">
        <v>-1.0</v>
      </c>
      <c r="AA46" s="17">
        <v>-5.0</v>
      </c>
      <c r="AB46" s="17">
        <v>0.0</v>
      </c>
      <c r="AC46" s="17">
        <v>13.0</v>
      </c>
      <c r="AD46" s="17">
        <v>49.0</v>
      </c>
      <c r="AE46" s="17">
        <v>8.0</v>
      </c>
      <c r="AF46" s="17">
        <v>2.0</v>
      </c>
      <c r="AG46" s="19">
        <v>59.5</v>
      </c>
    </row>
    <row r="47">
      <c r="A47" s="16" t="s">
        <v>355</v>
      </c>
      <c r="B47" s="16">
        <v>2015.0</v>
      </c>
      <c r="C47" s="16" t="s">
        <v>94</v>
      </c>
      <c r="D47" s="17" t="s">
        <v>498</v>
      </c>
      <c r="E47" s="17">
        <v>69.0</v>
      </c>
      <c r="F47" s="17">
        <v>70.0</v>
      </c>
      <c r="G47" s="17">
        <v>74.0</v>
      </c>
      <c r="H47" s="17">
        <v>73.0</v>
      </c>
      <c r="I47" s="17">
        <v>286.0</v>
      </c>
      <c r="J47" s="16">
        <f>+2</f>
        <v>2</v>
      </c>
      <c r="K47" s="18">
        <v>17820.0</v>
      </c>
      <c r="L47" s="17">
        <v>16.0</v>
      </c>
      <c r="M47" s="17">
        <v>21.0</v>
      </c>
      <c r="N47" s="17">
        <v>53.0</v>
      </c>
      <c r="O47" s="17">
        <v>60.0</v>
      </c>
      <c r="P47" s="17">
        <v>33.0</v>
      </c>
      <c r="Q47" s="16" t="s">
        <v>466</v>
      </c>
      <c r="R47" s="19">
        <v>297.6</v>
      </c>
      <c r="S47" s="17">
        <v>40.0</v>
      </c>
      <c r="T47" s="17">
        <v>52.0</v>
      </c>
      <c r="U47" s="16" t="s">
        <v>430</v>
      </c>
      <c r="V47" s="17">
        <v>30.8</v>
      </c>
      <c r="W47" s="17">
        <v>123.0</v>
      </c>
      <c r="X47" s="16" t="s">
        <v>370</v>
      </c>
      <c r="Y47" s="17">
        <f>+4</f>
        <v>4</v>
      </c>
      <c r="Z47" s="17" t="s">
        <v>366</v>
      </c>
      <c r="AA47" s="17">
        <v>-2.0</v>
      </c>
      <c r="AB47" s="17">
        <v>0.0</v>
      </c>
      <c r="AC47" s="17">
        <v>16.0</v>
      </c>
      <c r="AD47" s="17">
        <v>41.0</v>
      </c>
      <c r="AE47" s="17">
        <v>12.0</v>
      </c>
      <c r="AF47" s="17">
        <v>3.0</v>
      </c>
      <c r="AG47" s="19">
        <v>59.5</v>
      </c>
    </row>
    <row r="48">
      <c r="A48" s="16" t="s">
        <v>355</v>
      </c>
      <c r="B48" s="16">
        <v>2015.0</v>
      </c>
      <c r="C48" s="16" t="s">
        <v>385</v>
      </c>
      <c r="D48" s="17" t="s">
        <v>438</v>
      </c>
      <c r="E48" s="17">
        <v>76.0</v>
      </c>
      <c r="F48" s="17">
        <v>69.0</v>
      </c>
      <c r="G48" s="17">
        <v>73.0</v>
      </c>
      <c r="H48" s="17">
        <v>64.0</v>
      </c>
      <c r="I48" s="17">
        <v>282.0</v>
      </c>
      <c r="J48" s="16">
        <v>-2.0</v>
      </c>
      <c r="K48" s="18">
        <v>43588.0</v>
      </c>
      <c r="L48" s="17">
        <v>84.0</v>
      </c>
      <c r="M48" s="17">
        <v>69.0</v>
      </c>
      <c r="N48" s="17">
        <v>71.0</v>
      </c>
      <c r="O48" s="17">
        <v>33.0</v>
      </c>
      <c r="P48" s="17">
        <v>32.0</v>
      </c>
      <c r="Q48" s="16" t="s">
        <v>470</v>
      </c>
      <c r="R48" s="19">
        <v>288.1</v>
      </c>
      <c r="S48" s="17">
        <v>64.0</v>
      </c>
      <c r="T48" s="17">
        <v>44.0</v>
      </c>
      <c r="U48" s="16" t="s">
        <v>488</v>
      </c>
      <c r="V48" s="17">
        <v>28.0</v>
      </c>
      <c r="W48" s="17">
        <v>112.0</v>
      </c>
      <c r="X48" s="16" t="s">
        <v>431</v>
      </c>
      <c r="Y48" s="17">
        <f>+2</f>
        <v>2</v>
      </c>
      <c r="Z48" s="17">
        <v>-2.0</v>
      </c>
      <c r="AA48" s="17">
        <v>-2.0</v>
      </c>
      <c r="AB48" s="17">
        <v>0.0</v>
      </c>
      <c r="AC48" s="17">
        <v>12.0</v>
      </c>
      <c r="AD48" s="17">
        <v>52.0</v>
      </c>
      <c r="AE48" s="17">
        <v>6.0</v>
      </c>
      <c r="AF48" s="17">
        <v>2.0</v>
      </c>
      <c r="AG48" s="19">
        <v>59.0</v>
      </c>
    </row>
    <row r="49">
      <c r="A49" s="16" t="s">
        <v>355</v>
      </c>
      <c r="B49" s="16">
        <v>2015.0</v>
      </c>
      <c r="C49" s="16" t="s">
        <v>528</v>
      </c>
      <c r="D49" s="17" t="s">
        <v>463</v>
      </c>
      <c r="E49" s="17">
        <v>69.0</v>
      </c>
      <c r="F49" s="17">
        <v>70.0</v>
      </c>
      <c r="G49" s="17">
        <v>69.0</v>
      </c>
      <c r="H49" s="17">
        <v>75.0</v>
      </c>
      <c r="I49" s="17">
        <v>283.0</v>
      </c>
      <c r="J49" s="16">
        <v>-1.0</v>
      </c>
      <c r="K49" s="18">
        <v>33825.0</v>
      </c>
      <c r="L49" s="17">
        <v>16.0</v>
      </c>
      <c r="M49" s="17">
        <v>21.0</v>
      </c>
      <c r="N49" s="17">
        <v>20.0</v>
      </c>
      <c r="O49" s="17">
        <v>39.0</v>
      </c>
      <c r="P49" s="17">
        <v>35.0</v>
      </c>
      <c r="Q49" s="16" t="s">
        <v>490</v>
      </c>
      <c r="R49" s="19">
        <v>299.3</v>
      </c>
      <c r="S49" s="17" t="s">
        <v>429</v>
      </c>
      <c r="T49" s="17">
        <v>47.0</v>
      </c>
      <c r="U49" s="16" t="s">
        <v>478</v>
      </c>
      <c r="V49" s="17">
        <v>29.0</v>
      </c>
      <c r="W49" s="17">
        <v>116.0</v>
      </c>
      <c r="X49" s="16" t="s">
        <v>435</v>
      </c>
      <c r="Y49" s="17" t="s">
        <v>366</v>
      </c>
      <c r="Z49" s="17">
        <f t="shared" ref="Z49:Z50" si="7">+3</f>
        <v>3</v>
      </c>
      <c r="AA49" s="17">
        <v>-4.0</v>
      </c>
      <c r="AB49" s="17">
        <v>1.0</v>
      </c>
      <c r="AC49" s="17">
        <v>9.0</v>
      </c>
      <c r="AD49" s="17">
        <v>54.0</v>
      </c>
      <c r="AE49" s="17">
        <v>6.0</v>
      </c>
      <c r="AF49" s="17">
        <v>2.0</v>
      </c>
      <c r="AG49" s="19">
        <v>59.0</v>
      </c>
    </row>
    <row r="50">
      <c r="A50" s="16" t="s">
        <v>355</v>
      </c>
      <c r="B50" s="16">
        <v>2015.0</v>
      </c>
      <c r="C50" s="16" t="s">
        <v>43</v>
      </c>
      <c r="D50" s="17" t="s">
        <v>439</v>
      </c>
      <c r="E50" s="17">
        <v>70.0</v>
      </c>
      <c r="F50" s="17">
        <v>70.0</v>
      </c>
      <c r="G50" s="17">
        <v>68.0</v>
      </c>
      <c r="H50" s="17">
        <v>76.0</v>
      </c>
      <c r="I50" s="17">
        <v>284.0</v>
      </c>
      <c r="J50" s="16" t="s">
        <v>366</v>
      </c>
      <c r="K50" s="18">
        <v>22344.0</v>
      </c>
      <c r="L50" s="17">
        <v>26.0</v>
      </c>
      <c r="M50" s="17">
        <v>27.0</v>
      </c>
      <c r="N50" s="17">
        <v>20.0</v>
      </c>
      <c r="O50" s="17">
        <v>44.0</v>
      </c>
      <c r="P50" s="17">
        <v>29.0</v>
      </c>
      <c r="Q50" s="16" t="s">
        <v>370</v>
      </c>
      <c r="R50" s="19">
        <v>317.8</v>
      </c>
      <c r="S50" s="17">
        <v>3.0</v>
      </c>
      <c r="T50" s="17">
        <v>51.0</v>
      </c>
      <c r="U50" s="16" t="s">
        <v>462</v>
      </c>
      <c r="V50" s="17">
        <v>31.0</v>
      </c>
      <c r="W50" s="17">
        <v>124.0</v>
      </c>
      <c r="X50" s="16" t="s">
        <v>411</v>
      </c>
      <c r="Y50" s="17">
        <f>+2</f>
        <v>2</v>
      </c>
      <c r="Z50" s="17">
        <f t="shared" si="7"/>
        <v>3</v>
      </c>
      <c r="AA50" s="17">
        <v>-5.0</v>
      </c>
      <c r="AB50" s="17">
        <v>1.0</v>
      </c>
      <c r="AC50" s="17">
        <v>11.0</v>
      </c>
      <c r="AD50" s="17">
        <v>47.0</v>
      </c>
      <c r="AE50" s="17">
        <v>13.0</v>
      </c>
      <c r="AF50" s="17">
        <v>0.0</v>
      </c>
      <c r="AG50" s="19">
        <v>59.0</v>
      </c>
    </row>
    <row r="51">
      <c r="A51" s="16" t="s">
        <v>355</v>
      </c>
      <c r="B51" s="16">
        <v>2015.0</v>
      </c>
      <c r="C51" s="16" t="s">
        <v>532</v>
      </c>
      <c r="D51" s="17" t="s">
        <v>463</v>
      </c>
      <c r="E51" s="17">
        <v>74.0</v>
      </c>
      <c r="F51" s="17">
        <v>67.0</v>
      </c>
      <c r="G51" s="17">
        <v>68.0</v>
      </c>
      <c r="H51" s="17">
        <v>74.0</v>
      </c>
      <c r="I51" s="17">
        <v>283.0</v>
      </c>
      <c r="J51" s="16">
        <v>-1.0</v>
      </c>
      <c r="K51" s="18">
        <v>33825.0</v>
      </c>
      <c r="L51" s="17">
        <v>71.0</v>
      </c>
      <c r="M51" s="17">
        <v>34.0</v>
      </c>
      <c r="N51" s="17">
        <v>25.0</v>
      </c>
      <c r="O51" s="17">
        <v>39.0</v>
      </c>
      <c r="P51" s="17">
        <v>40.0</v>
      </c>
      <c r="Q51" s="16" t="s">
        <v>414</v>
      </c>
      <c r="R51" s="19">
        <v>290.0</v>
      </c>
      <c r="S51" s="17">
        <v>60.0</v>
      </c>
      <c r="T51" s="17">
        <v>43.0</v>
      </c>
      <c r="U51" s="16" t="s">
        <v>453</v>
      </c>
      <c r="V51" s="17">
        <v>28.3</v>
      </c>
      <c r="W51" s="17">
        <v>113.0</v>
      </c>
      <c r="X51" s="16" t="s">
        <v>450</v>
      </c>
      <c r="Y51" s="17">
        <v>-1.0</v>
      </c>
      <c r="Z51" s="17">
        <v>-3.0</v>
      </c>
      <c r="AA51" s="17">
        <f>+3</f>
        <v>3</v>
      </c>
      <c r="AB51" s="17">
        <v>0.0</v>
      </c>
      <c r="AC51" s="17">
        <v>13.0</v>
      </c>
      <c r="AD51" s="17">
        <v>47.0</v>
      </c>
      <c r="AE51" s="17">
        <v>12.0</v>
      </c>
      <c r="AF51" s="17">
        <v>0.0</v>
      </c>
      <c r="AG51" s="19">
        <v>58.5</v>
      </c>
    </row>
    <row r="52">
      <c r="A52" s="16" t="s">
        <v>355</v>
      </c>
      <c r="B52" s="16">
        <v>2015.0</v>
      </c>
      <c r="C52" s="16" t="s">
        <v>533</v>
      </c>
      <c r="D52" s="17" t="s">
        <v>439</v>
      </c>
      <c r="E52" s="17">
        <v>72.0</v>
      </c>
      <c r="F52" s="17">
        <v>70.0</v>
      </c>
      <c r="G52" s="17">
        <v>69.0</v>
      </c>
      <c r="H52" s="17">
        <v>73.0</v>
      </c>
      <c r="I52" s="17">
        <v>284.0</v>
      </c>
      <c r="J52" s="16" t="s">
        <v>366</v>
      </c>
      <c r="K52" s="18">
        <v>22344.0</v>
      </c>
      <c r="L52" s="17">
        <v>51.0</v>
      </c>
      <c r="M52" s="17">
        <v>42.0</v>
      </c>
      <c r="N52" s="17">
        <v>37.0</v>
      </c>
      <c r="O52" s="17">
        <v>44.0</v>
      </c>
      <c r="P52" s="17">
        <v>28.0</v>
      </c>
      <c r="Q52" s="16" t="s">
        <v>411</v>
      </c>
      <c r="R52" s="19">
        <v>298.6</v>
      </c>
      <c r="S52" s="17">
        <v>35.0</v>
      </c>
      <c r="T52" s="17">
        <v>52.0</v>
      </c>
      <c r="U52" s="16" t="s">
        <v>430</v>
      </c>
      <c r="V52" s="17">
        <v>31.3</v>
      </c>
      <c r="W52" s="17">
        <v>125.0</v>
      </c>
      <c r="X52" s="16" t="s">
        <v>491</v>
      </c>
      <c r="Y52" s="17" t="s">
        <v>366</v>
      </c>
      <c r="Z52" s="17">
        <f>+2</f>
        <v>2</v>
      </c>
      <c r="AA52" s="17">
        <v>-2.0</v>
      </c>
      <c r="AB52" s="17">
        <v>0.0</v>
      </c>
      <c r="AC52" s="17">
        <v>14.0</v>
      </c>
      <c r="AD52" s="17">
        <v>45.0</v>
      </c>
      <c r="AE52" s="17">
        <v>12.0</v>
      </c>
      <c r="AF52" s="17">
        <v>1.0</v>
      </c>
      <c r="AG52" s="19">
        <v>58.5</v>
      </c>
    </row>
    <row r="53">
      <c r="A53" s="16" t="s">
        <v>355</v>
      </c>
      <c r="B53" s="16">
        <v>2015.0</v>
      </c>
      <c r="C53" s="16" t="s">
        <v>536</v>
      </c>
      <c r="D53" s="17" t="s">
        <v>439</v>
      </c>
      <c r="E53" s="17">
        <v>70.0</v>
      </c>
      <c r="F53" s="17">
        <v>74.0</v>
      </c>
      <c r="G53" s="17">
        <v>70.0</v>
      </c>
      <c r="H53" s="17">
        <v>70.0</v>
      </c>
      <c r="I53" s="17">
        <v>284.0</v>
      </c>
      <c r="J53" s="16" t="s">
        <v>366</v>
      </c>
      <c r="K53" s="18">
        <v>22344.0</v>
      </c>
      <c r="L53" s="17">
        <v>26.0</v>
      </c>
      <c r="M53" s="17">
        <v>59.0</v>
      </c>
      <c r="N53" s="17">
        <v>61.0</v>
      </c>
      <c r="O53" s="17">
        <v>44.0</v>
      </c>
      <c r="P53" s="17">
        <v>40.0</v>
      </c>
      <c r="Q53" s="16" t="s">
        <v>414</v>
      </c>
      <c r="R53" s="19">
        <v>271.9</v>
      </c>
      <c r="S53" s="17">
        <v>73.0</v>
      </c>
      <c r="T53" s="17">
        <v>41.0</v>
      </c>
      <c r="U53" s="16" t="s">
        <v>370</v>
      </c>
      <c r="V53" s="17">
        <v>27.3</v>
      </c>
      <c r="W53" s="17">
        <v>109.0</v>
      </c>
      <c r="X53" s="16" t="s">
        <v>434</v>
      </c>
      <c r="Y53" s="17" t="s">
        <v>366</v>
      </c>
      <c r="Z53" s="17">
        <f>+1</f>
        <v>1</v>
      </c>
      <c r="AA53" s="17">
        <v>-1.0</v>
      </c>
      <c r="AB53" s="17">
        <v>0.0</v>
      </c>
      <c r="AC53" s="17">
        <v>14.0</v>
      </c>
      <c r="AD53" s="17">
        <v>45.0</v>
      </c>
      <c r="AE53" s="17">
        <v>12.0</v>
      </c>
      <c r="AF53" s="17">
        <v>1.0</v>
      </c>
      <c r="AG53" s="19">
        <v>58.5</v>
      </c>
    </row>
    <row r="54">
      <c r="A54" s="16" t="s">
        <v>355</v>
      </c>
      <c r="B54" s="16">
        <v>2015.0</v>
      </c>
      <c r="C54" s="16" t="s">
        <v>80</v>
      </c>
      <c r="D54" s="17" t="s">
        <v>463</v>
      </c>
      <c r="E54" s="17">
        <v>69.0</v>
      </c>
      <c r="F54" s="17">
        <v>72.0</v>
      </c>
      <c r="G54" s="17">
        <v>72.0</v>
      </c>
      <c r="H54" s="17">
        <v>70.0</v>
      </c>
      <c r="I54" s="17">
        <v>283.0</v>
      </c>
      <c r="J54" s="16">
        <v>-1.0</v>
      </c>
      <c r="K54" s="18">
        <v>33825.0</v>
      </c>
      <c r="L54" s="17">
        <v>16.0</v>
      </c>
      <c r="M54" s="17">
        <v>34.0</v>
      </c>
      <c r="N54" s="17">
        <v>53.0</v>
      </c>
      <c r="O54" s="17">
        <v>39.0</v>
      </c>
      <c r="P54" s="17">
        <v>29.0</v>
      </c>
      <c r="Q54" s="16" t="s">
        <v>370</v>
      </c>
      <c r="R54" s="19">
        <v>305.6</v>
      </c>
      <c r="S54" s="17">
        <v>9.0</v>
      </c>
      <c r="T54" s="17">
        <v>48.0</v>
      </c>
      <c r="U54" s="16" t="s">
        <v>450</v>
      </c>
      <c r="V54" s="17">
        <v>29.8</v>
      </c>
      <c r="W54" s="17">
        <v>119.0</v>
      </c>
      <c r="X54" s="16" t="s">
        <v>457</v>
      </c>
      <c r="Y54" s="17">
        <v>-1.0</v>
      </c>
      <c r="Z54" s="17">
        <f>+4</f>
        <v>4</v>
      </c>
      <c r="AA54" s="17">
        <v>-4.0</v>
      </c>
      <c r="AB54" s="17">
        <v>0.0</v>
      </c>
      <c r="AC54" s="17">
        <v>12.0</v>
      </c>
      <c r="AD54" s="17">
        <v>50.0</v>
      </c>
      <c r="AE54" s="17">
        <v>9.0</v>
      </c>
      <c r="AF54" s="17">
        <v>1.0</v>
      </c>
      <c r="AG54" s="19">
        <v>57.5</v>
      </c>
    </row>
    <row r="55">
      <c r="A55" s="16" t="s">
        <v>355</v>
      </c>
      <c r="B55" s="16">
        <v>2015.0</v>
      </c>
      <c r="C55" s="16" t="s">
        <v>535</v>
      </c>
      <c r="D55" s="17" t="s">
        <v>463</v>
      </c>
      <c r="E55" s="17">
        <v>67.0</v>
      </c>
      <c r="F55" s="17">
        <v>71.0</v>
      </c>
      <c r="G55" s="17">
        <v>72.0</v>
      </c>
      <c r="H55" s="17">
        <v>73.0</v>
      </c>
      <c r="I55" s="17">
        <v>283.0</v>
      </c>
      <c r="J55" s="16">
        <v>-1.0</v>
      </c>
      <c r="K55" s="18">
        <v>33825.0</v>
      </c>
      <c r="L55" s="17">
        <v>2.0</v>
      </c>
      <c r="M55" s="17">
        <v>18.0</v>
      </c>
      <c r="N55" s="17">
        <v>32.0</v>
      </c>
      <c r="O55" s="17">
        <v>39.0</v>
      </c>
      <c r="P55" s="17">
        <v>31.0</v>
      </c>
      <c r="Q55" s="16" t="s">
        <v>449</v>
      </c>
      <c r="R55" s="19">
        <v>277.0</v>
      </c>
      <c r="S55" s="17">
        <v>71.0</v>
      </c>
      <c r="T55" s="17">
        <v>50.0</v>
      </c>
      <c r="U55" s="16" t="s">
        <v>371</v>
      </c>
      <c r="V55" s="17">
        <v>30.3</v>
      </c>
      <c r="W55" s="17">
        <v>121.0</v>
      </c>
      <c r="X55" s="16">
        <v>65.0</v>
      </c>
      <c r="Y55" s="17">
        <f>+4</f>
        <v>4</v>
      </c>
      <c r="Z55" s="17">
        <v>-1.0</v>
      </c>
      <c r="AA55" s="17">
        <v>-4.0</v>
      </c>
      <c r="AB55" s="17">
        <v>0.0</v>
      </c>
      <c r="AC55" s="17">
        <v>12.0</v>
      </c>
      <c r="AD55" s="17">
        <v>49.0</v>
      </c>
      <c r="AE55" s="17">
        <v>11.0</v>
      </c>
      <c r="AF55" s="17">
        <v>0.0</v>
      </c>
      <c r="AG55" s="19">
        <v>57.0</v>
      </c>
    </row>
    <row r="56">
      <c r="A56" s="16" t="s">
        <v>355</v>
      </c>
      <c r="B56" s="16">
        <v>2015.0</v>
      </c>
      <c r="C56" s="16" t="s">
        <v>514</v>
      </c>
      <c r="D56" s="17" t="s">
        <v>439</v>
      </c>
      <c r="E56" s="17">
        <v>72.0</v>
      </c>
      <c r="F56" s="17">
        <v>70.0</v>
      </c>
      <c r="G56" s="17">
        <v>69.0</v>
      </c>
      <c r="H56" s="17">
        <v>73.0</v>
      </c>
      <c r="I56" s="17">
        <v>284.0</v>
      </c>
      <c r="J56" s="16" t="s">
        <v>366</v>
      </c>
      <c r="K56" s="18">
        <v>22344.0</v>
      </c>
      <c r="L56" s="17">
        <v>51.0</v>
      </c>
      <c r="M56" s="17">
        <v>42.0</v>
      </c>
      <c r="N56" s="17">
        <v>37.0</v>
      </c>
      <c r="O56" s="17">
        <v>44.0</v>
      </c>
      <c r="P56" s="17">
        <v>33.0</v>
      </c>
      <c r="Q56" s="16" t="s">
        <v>466</v>
      </c>
      <c r="R56" s="19">
        <v>288.9</v>
      </c>
      <c r="S56" s="17">
        <v>63.0</v>
      </c>
      <c r="T56" s="17">
        <v>43.0</v>
      </c>
      <c r="U56" s="16" t="s">
        <v>453</v>
      </c>
      <c r="V56" s="17">
        <v>27.8</v>
      </c>
      <c r="W56" s="17">
        <v>111.0</v>
      </c>
      <c r="X56" s="16" t="s">
        <v>412</v>
      </c>
      <c r="Y56" s="17">
        <v>-1.0</v>
      </c>
      <c r="Z56" s="17">
        <v>-1.0</v>
      </c>
      <c r="AA56" s="17">
        <f>+2</f>
        <v>2</v>
      </c>
      <c r="AB56" s="17">
        <v>0.0</v>
      </c>
      <c r="AC56" s="17">
        <v>13.0</v>
      </c>
      <c r="AD56" s="17">
        <v>47.0</v>
      </c>
      <c r="AE56" s="17">
        <v>11.0</v>
      </c>
      <c r="AF56" s="17">
        <v>1.0</v>
      </c>
      <c r="AG56" s="19">
        <v>57.0</v>
      </c>
    </row>
    <row r="57">
      <c r="A57" s="16" t="s">
        <v>355</v>
      </c>
      <c r="B57" s="16">
        <v>2015.0</v>
      </c>
      <c r="C57" s="16" t="s">
        <v>542</v>
      </c>
      <c r="D57" s="17" t="s">
        <v>439</v>
      </c>
      <c r="E57" s="17">
        <v>67.0</v>
      </c>
      <c r="F57" s="17">
        <v>73.0</v>
      </c>
      <c r="G57" s="17">
        <v>75.0</v>
      </c>
      <c r="H57" s="17">
        <v>69.0</v>
      </c>
      <c r="I57" s="17">
        <v>284.0</v>
      </c>
      <c r="J57" s="16" t="s">
        <v>366</v>
      </c>
      <c r="K57" s="18">
        <v>22344.0</v>
      </c>
      <c r="L57" s="17">
        <v>2.0</v>
      </c>
      <c r="M57" s="17">
        <v>27.0</v>
      </c>
      <c r="N57" s="17">
        <v>64.0</v>
      </c>
      <c r="O57" s="17">
        <v>44.0</v>
      </c>
      <c r="P57" s="17">
        <v>36.0</v>
      </c>
      <c r="Q57" s="16" t="s">
        <v>441</v>
      </c>
      <c r="R57" s="19">
        <v>281.4</v>
      </c>
      <c r="S57" s="17">
        <v>70.0</v>
      </c>
      <c r="T57" s="17">
        <v>38.0</v>
      </c>
      <c r="U57" s="16" t="s">
        <v>538</v>
      </c>
      <c r="V57" s="17">
        <v>26.8</v>
      </c>
      <c r="W57" s="17">
        <v>107.0</v>
      </c>
      <c r="X57" s="16" t="s">
        <v>392</v>
      </c>
      <c r="Y57" s="17">
        <f>+2</f>
        <v>2</v>
      </c>
      <c r="Z57" s="17">
        <v>-1.0</v>
      </c>
      <c r="AA57" s="17">
        <v>-1.0</v>
      </c>
      <c r="AB57" s="17">
        <v>0.0</v>
      </c>
      <c r="AC57" s="17">
        <v>13.0</v>
      </c>
      <c r="AD57" s="17">
        <v>47.0</v>
      </c>
      <c r="AE57" s="17">
        <v>11.0</v>
      </c>
      <c r="AF57" s="17">
        <v>1.0</v>
      </c>
      <c r="AG57" s="19">
        <v>57.0</v>
      </c>
    </row>
    <row r="58">
      <c r="A58" s="16" t="s">
        <v>355</v>
      </c>
      <c r="B58" s="16">
        <v>2015.0</v>
      </c>
      <c r="C58" s="16" t="s">
        <v>543</v>
      </c>
      <c r="D58" s="17" t="s">
        <v>439</v>
      </c>
      <c r="E58" s="17">
        <v>75.0</v>
      </c>
      <c r="F58" s="17">
        <v>66.0</v>
      </c>
      <c r="G58" s="17">
        <v>69.0</v>
      </c>
      <c r="H58" s="17">
        <v>74.0</v>
      </c>
      <c r="I58" s="17">
        <v>284.0</v>
      </c>
      <c r="J58" s="16" t="s">
        <v>366</v>
      </c>
      <c r="K58" s="18">
        <v>22344.0</v>
      </c>
      <c r="L58" s="17">
        <v>80.0</v>
      </c>
      <c r="M58" s="17">
        <v>34.0</v>
      </c>
      <c r="N58" s="17">
        <v>32.0</v>
      </c>
      <c r="O58" s="17">
        <v>44.0</v>
      </c>
      <c r="P58" s="17">
        <v>37.0</v>
      </c>
      <c r="Q58" s="16" t="s">
        <v>428</v>
      </c>
      <c r="R58" s="19">
        <v>288.0</v>
      </c>
      <c r="S58" s="17">
        <v>65.0</v>
      </c>
      <c r="T58" s="17">
        <v>43.0</v>
      </c>
      <c r="U58" s="16" t="s">
        <v>453</v>
      </c>
      <c r="V58" s="17">
        <v>28.5</v>
      </c>
      <c r="W58" s="17">
        <v>114.0</v>
      </c>
      <c r="X58" s="16" t="s">
        <v>494</v>
      </c>
      <c r="Y58" s="17">
        <f>+3</f>
        <v>3</v>
      </c>
      <c r="Z58" s="17">
        <v>-1.0</v>
      </c>
      <c r="AA58" s="17">
        <v>-2.0</v>
      </c>
      <c r="AB58" s="17">
        <v>0.0</v>
      </c>
      <c r="AC58" s="17">
        <v>13.0</v>
      </c>
      <c r="AD58" s="17">
        <v>47.0</v>
      </c>
      <c r="AE58" s="17">
        <v>11.0</v>
      </c>
      <c r="AF58" s="17">
        <v>1.0</v>
      </c>
      <c r="AG58" s="19">
        <v>57.0</v>
      </c>
    </row>
    <row r="59">
      <c r="A59" s="16" t="s">
        <v>355</v>
      </c>
      <c r="B59" s="16">
        <v>2015.0</v>
      </c>
      <c r="C59" s="16" t="s">
        <v>205</v>
      </c>
      <c r="D59" s="17" t="s">
        <v>483</v>
      </c>
      <c r="E59" s="17">
        <v>70.0</v>
      </c>
      <c r="F59" s="17">
        <v>70.0</v>
      </c>
      <c r="G59" s="17">
        <v>70.0</v>
      </c>
      <c r="H59" s="17">
        <v>75.0</v>
      </c>
      <c r="I59" s="17">
        <v>285.0</v>
      </c>
      <c r="J59" s="16">
        <f t="shared" ref="J59:J60" si="8">+1</f>
        <v>1</v>
      </c>
      <c r="K59" s="18">
        <v>18563.0</v>
      </c>
      <c r="L59" s="17">
        <v>26.0</v>
      </c>
      <c r="M59" s="17">
        <v>27.0</v>
      </c>
      <c r="N59" s="17">
        <v>32.0</v>
      </c>
      <c r="O59" s="17">
        <v>56.0</v>
      </c>
      <c r="P59" s="17">
        <v>31.0</v>
      </c>
      <c r="Q59" s="16" t="s">
        <v>449</v>
      </c>
      <c r="R59" s="19">
        <v>312.0</v>
      </c>
      <c r="S59" s="17">
        <v>4.0</v>
      </c>
      <c r="T59" s="17">
        <v>46.0</v>
      </c>
      <c r="U59" s="16" t="s">
        <v>441</v>
      </c>
      <c r="V59" s="17">
        <v>30.0</v>
      </c>
      <c r="W59" s="17">
        <v>120.0</v>
      </c>
      <c r="X59" s="16" t="s">
        <v>453</v>
      </c>
      <c r="Y59" s="17" t="s">
        <v>366</v>
      </c>
      <c r="Z59" s="17">
        <f>+6</f>
        <v>6</v>
      </c>
      <c r="AA59" s="17">
        <v>-5.0</v>
      </c>
      <c r="AB59" s="17">
        <v>0.0</v>
      </c>
      <c r="AC59" s="17">
        <v>14.0</v>
      </c>
      <c r="AD59" s="17">
        <v>44.0</v>
      </c>
      <c r="AE59" s="17">
        <v>13.0</v>
      </c>
      <c r="AF59" s="17">
        <v>1.0</v>
      </c>
      <c r="AG59" s="19">
        <v>56.5</v>
      </c>
    </row>
    <row r="60">
      <c r="A60" s="16" t="s">
        <v>355</v>
      </c>
      <c r="B60" s="16">
        <v>2015.0</v>
      </c>
      <c r="C60" s="16" t="s">
        <v>537</v>
      </c>
      <c r="D60" s="17" t="s">
        <v>483</v>
      </c>
      <c r="E60" s="17">
        <v>73.0</v>
      </c>
      <c r="F60" s="17">
        <v>71.0</v>
      </c>
      <c r="G60" s="17">
        <v>69.0</v>
      </c>
      <c r="H60" s="17">
        <v>72.0</v>
      </c>
      <c r="I60" s="17">
        <v>285.0</v>
      </c>
      <c r="J60" s="16">
        <f t="shared" si="8"/>
        <v>1</v>
      </c>
      <c r="K60" s="18">
        <v>18563.0</v>
      </c>
      <c r="L60" s="17">
        <v>59.0</v>
      </c>
      <c r="M60" s="17">
        <v>59.0</v>
      </c>
      <c r="N60" s="17">
        <v>53.0</v>
      </c>
      <c r="O60" s="17">
        <v>56.0</v>
      </c>
      <c r="P60" s="17">
        <v>37.0</v>
      </c>
      <c r="Q60" s="16" t="s">
        <v>428</v>
      </c>
      <c r="R60" s="19">
        <v>293.9</v>
      </c>
      <c r="S60" s="17">
        <v>49.0</v>
      </c>
      <c r="T60" s="17">
        <v>44.0</v>
      </c>
      <c r="U60" s="16" t="s">
        <v>488</v>
      </c>
      <c r="V60" s="17">
        <v>28.8</v>
      </c>
      <c r="W60" s="17">
        <v>115.0</v>
      </c>
      <c r="X60" s="16" t="s">
        <v>463</v>
      </c>
      <c r="Y60" s="17" t="s">
        <v>366</v>
      </c>
      <c r="Z60" s="17">
        <f>+2</f>
        <v>2</v>
      </c>
      <c r="AA60" s="17">
        <v>-1.0</v>
      </c>
      <c r="AB60" s="17">
        <v>0.0</v>
      </c>
      <c r="AC60" s="17">
        <v>14.0</v>
      </c>
      <c r="AD60" s="17">
        <v>44.0</v>
      </c>
      <c r="AE60" s="17">
        <v>13.0</v>
      </c>
      <c r="AF60" s="17">
        <v>1.0</v>
      </c>
      <c r="AG60" s="19">
        <v>56.5</v>
      </c>
    </row>
    <row r="61">
      <c r="A61" s="16" t="s">
        <v>355</v>
      </c>
      <c r="B61" s="16">
        <v>2015.0</v>
      </c>
      <c r="C61" s="16" t="s">
        <v>545</v>
      </c>
      <c r="D61" s="17" t="s">
        <v>439</v>
      </c>
      <c r="E61" s="17">
        <v>69.0</v>
      </c>
      <c r="F61" s="17">
        <v>75.0</v>
      </c>
      <c r="G61" s="17">
        <v>67.0</v>
      </c>
      <c r="H61" s="17">
        <v>73.0</v>
      </c>
      <c r="I61" s="17">
        <v>284.0</v>
      </c>
      <c r="J61" s="16" t="s">
        <v>366</v>
      </c>
      <c r="K61" s="18">
        <v>22344.0</v>
      </c>
      <c r="L61" s="17">
        <v>16.0</v>
      </c>
      <c r="M61" s="17">
        <v>59.0</v>
      </c>
      <c r="N61" s="17">
        <v>37.0</v>
      </c>
      <c r="O61" s="17">
        <v>44.0</v>
      </c>
      <c r="P61" s="17">
        <v>37.0</v>
      </c>
      <c r="Q61" s="16" t="s">
        <v>428</v>
      </c>
      <c r="R61" s="19">
        <v>295.6</v>
      </c>
      <c r="S61" s="17">
        <v>45.0</v>
      </c>
      <c r="T61" s="17">
        <v>46.0</v>
      </c>
      <c r="U61" s="16" t="s">
        <v>441</v>
      </c>
      <c r="V61" s="17">
        <v>29.0</v>
      </c>
      <c r="W61" s="17">
        <v>116.0</v>
      </c>
      <c r="X61" s="16" t="s">
        <v>435</v>
      </c>
      <c r="Y61" s="17">
        <f>+3</f>
        <v>3</v>
      </c>
      <c r="Z61" s="17">
        <f>+1</f>
        <v>1</v>
      </c>
      <c r="AA61" s="17">
        <v>-4.0</v>
      </c>
      <c r="AB61" s="17">
        <v>0.0</v>
      </c>
      <c r="AC61" s="17">
        <v>12.0</v>
      </c>
      <c r="AD61" s="17">
        <v>50.0</v>
      </c>
      <c r="AE61" s="17">
        <v>8.0</v>
      </c>
      <c r="AF61" s="17">
        <v>2.0</v>
      </c>
      <c r="AG61" s="19">
        <v>56.0</v>
      </c>
    </row>
    <row r="62">
      <c r="A62" s="16" t="s">
        <v>355</v>
      </c>
      <c r="B62" s="16">
        <v>2015.0</v>
      </c>
      <c r="C62" s="16" t="s">
        <v>547</v>
      </c>
      <c r="D62" s="17" t="s">
        <v>483</v>
      </c>
      <c r="E62" s="17">
        <v>74.0</v>
      </c>
      <c r="F62" s="17">
        <v>71.0</v>
      </c>
      <c r="G62" s="17">
        <v>72.0</v>
      </c>
      <c r="H62" s="17">
        <v>68.0</v>
      </c>
      <c r="I62" s="17">
        <v>285.0</v>
      </c>
      <c r="J62" s="16">
        <f>+1</f>
        <v>1</v>
      </c>
      <c r="K62" s="18">
        <v>18563.0</v>
      </c>
      <c r="L62" s="17">
        <v>71.0</v>
      </c>
      <c r="M62" s="17">
        <v>69.0</v>
      </c>
      <c r="N62" s="17">
        <v>69.0</v>
      </c>
      <c r="O62" s="17">
        <v>56.0</v>
      </c>
      <c r="P62" s="17">
        <v>40.0</v>
      </c>
      <c r="Q62" s="16" t="s">
        <v>414</v>
      </c>
      <c r="R62" s="19">
        <v>301.5</v>
      </c>
      <c r="S62" s="17">
        <v>23.0</v>
      </c>
      <c r="T62" s="17">
        <v>49.0</v>
      </c>
      <c r="U62" s="16" t="s">
        <v>364</v>
      </c>
      <c r="V62" s="17">
        <v>30.0</v>
      </c>
      <c r="W62" s="17">
        <v>120.0</v>
      </c>
      <c r="X62" s="16" t="s">
        <v>453</v>
      </c>
      <c r="Y62" s="17">
        <f>+2</f>
        <v>2</v>
      </c>
      <c r="Z62" s="17" t="s">
        <v>366</v>
      </c>
      <c r="AA62" s="17">
        <v>-1.0</v>
      </c>
      <c r="AB62" s="17">
        <v>0.0</v>
      </c>
      <c r="AC62" s="17">
        <v>13.0</v>
      </c>
      <c r="AD62" s="17">
        <v>47.0</v>
      </c>
      <c r="AE62" s="17">
        <v>10.0</v>
      </c>
      <c r="AF62" s="17">
        <v>2.0</v>
      </c>
      <c r="AG62" s="19">
        <v>55.5</v>
      </c>
    </row>
    <row r="63">
      <c r="A63" s="16" t="s">
        <v>355</v>
      </c>
      <c r="B63" s="16">
        <v>2015.0</v>
      </c>
      <c r="C63" s="18" t="s">
        <v>524</v>
      </c>
      <c r="D63" s="17" t="s">
        <v>439</v>
      </c>
      <c r="E63" s="17">
        <v>72.0</v>
      </c>
      <c r="F63" s="17">
        <v>73.0</v>
      </c>
      <c r="G63" s="17">
        <v>72.0</v>
      </c>
      <c r="H63" s="17">
        <v>67.0</v>
      </c>
      <c r="I63" s="17">
        <v>284.0</v>
      </c>
      <c r="J63" s="18" t="s">
        <v>366</v>
      </c>
      <c r="K63" s="18">
        <v>22344.0</v>
      </c>
      <c r="L63" s="17">
        <v>51.0</v>
      </c>
      <c r="M63" s="17">
        <v>69.0</v>
      </c>
      <c r="N63" s="17">
        <v>69.0</v>
      </c>
      <c r="O63" s="17">
        <v>44.0</v>
      </c>
      <c r="P63" s="17">
        <v>36.0</v>
      </c>
      <c r="Q63" s="16" t="s">
        <v>441</v>
      </c>
      <c r="R63" s="19">
        <v>292.3</v>
      </c>
      <c r="S63" s="17" t="s">
        <v>444</v>
      </c>
      <c r="T63" s="17">
        <v>41.0</v>
      </c>
      <c r="U63" s="16" t="s">
        <v>370</v>
      </c>
      <c r="V63" s="17">
        <v>28.0</v>
      </c>
      <c r="W63" s="17">
        <v>112.0</v>
      </c>
      <c r="X63" s="16" t="s">
        <v>431</v>
      </c>
      <c r="Y63" s="17">
        <f>+1</f>
        <v>1</v>
      </c>
      <c r="Z63" s="17">
        <f>+2</f>
        <v>2</v>
      </c>
      <c r="AA63" s="17">
        <v>-3.0</v>
      </c>
      <c r="AB63" s="17">
        <v>0.0</v>
      </c>
      <c r="AC63" s="17">
        <v>12.0</v>
      </c>
      <c r="AD63" s="17">
        <v>48.0</v>
      </c>
      <c r="AE63" s="17">
        <v>12.0</v>
      </c>
      <c r="AF63" s="17">
        <v>0.0</v>
      </c>
      <c r="AG63" s="19">
        <v>55.0</v>
      </c>
    </row>
    <row r="64">
      <c r="A64" s="16" t="s">
        <v>355</v>
      </c>
      <c r="B64" s="16">
        <v>2015.0</v>
      </c>
      <c r="C64" s="16" t="s">
        <v>516</v>
      </c>
      <c r="D64" s="17">
        <v>74.0</v>
      </c>
      <c r="E64" s="17">
        <v>73.0</v>
      </c>
      <c r="F64" s="17">
        <v>71.0</v>
      </c>
      <c r="G64" s="17">
        <v>70.0</v>
      </c>
      <c r="H64" s="17">
        <v>80.0</v>
      </c>
      <c r="I64" s="17">
        <v>294.0</v>
      </c>
      <c r="J64" s="16">
        <f>+10</f>
        <v>10</v>
      </c>
      <c r="K64" s="18">
        <v>15840.0</v>
      </c>
      <c r="L64" s="17">
        <v>59.0</v>
      </c>
      <c r="M64" s="17">
        <v>59.0</v>
      </c>
      <c r="N64" s="17">
        <v>61.0</v>
      </c>
      <c r="O64" s="17">
        <v>74.0</v>
      </c>
      <c r="P64" s="17">
        <v>28.0</v>
      </c>
      <c r="Q64" s="16" t="s">
        <v>411</v>
      </c>
      <c r="R64" s="19">
        <v>306.4</v>
      </c>
      <c r="S64" s="17">
        <v>8.0</v>
      </c>
      <c r="T64" s="17">
        <v>38.0</v>
      </c>
      <c r="U64" s="16" t="s">
        <v>538</v>
      </c>
      <c r="V64" s="17">
        <v>27.8</v>
      </c>
      <c r="W64" s="17">
        <v>111.0</v>
      </c>
      <c r="X64" s="16" t="s">
        <v>412</v>
      </c>
      <c r="Y64" s="17">
        <f>+4</f>
        <v>4</v>
      </c>
      <c r="Z64" s="17">
        <f>+9</f>
        <v>9</v>
      </c>
      <c r="AA64" s="17">
        <v>-3.0</v>
      </c>
      <c r="AB64" s="17">
        <v>0.0</v>
      </c>
      <c r="AC64" s="17">
        <v>16.0</v>
      </c>
      <c r="AD64" s="17">
        <v>36.0</v>
      </c>
      <c r="AE64" s="17">
        <v>15.0</v>
      </c>
      <c r="AF64" s="17">
        <v>5.0</v>
      </c>
      <c r="AG64" s="19">
        <v>53.5</v>
      </c>
    </row>
    <row r="65">
      <c r="A65" s="16" t="s">
        <v>355</v>
      </c>
      <c r="B65" s="16">
        <v>2015.0</v>
      </c>
      <c r="C65" s="16" t="s">
        <v>167</v>
      </c>
      <c r="D65" s="17" t="s">
        <v>503</v>
      </c>
      <c r="E65" s="17">
        <v>70.0</v>
      </c>
      <c r="F65" s="17">
        <v>73.0</v>
      </c>
      <c r="G65" s="17">
        <v>70.0</v>
      </c>
      <c r="H65" s="17">
        <v>74.0</v>
      </c>
      <c r="I65" s="17">
        <v>287.0</v>
      </c>
      <c r="J65" s="16">
        <f>+3</f>
        <v>3</v>
      </c>
      <c r="K65" s="18">
        <v>17078.0</v>
      </c>
      <c r="L65" s="17">
        <v>26.0</v>
      </c>
      <c r="M65" s="17">
        <v>52.0</v>
      </c>
      <c r="N65" s="17">
        <v>53.0</v>
      </c>
      <c r="O65" s="17">
        <v>65.0</v>
      </c>
      <c r="P65" s="17">
        <v>24.0</v>
      </c>
      <c r="Q65" s="16">
        <v>74.0</v>
      </c>
      <c r="R65" s="19">
        <v>304.9</v>
      </c>
      <c r="S65" s="17" t="s">
        <v>412</v>
      </c>
      <c r="T65" s="17">
        <v>44.0</v>
      </c>
      <c r="U65" s="16" t="s">
        <v>488</v>
      </c>
      <c r="V65" s="17">
        <v>28.5</v>
      </c>
      <c r="W65" s="17">
        <v>114.0</v>
      </c>
      <c r="X65" s="16" t="s">
        <v>494</v>
      </c>
      <c r="Y65" s="17">
        <f>+1</f>
        <v>1</v>
      </c>
      <c r="Z65" s="17">
        <f>+4</f>
        <v>4</v>
      </c>
      <c r="AA65" s="17">
        <v>-2.0</v>
      </c>
      <c r="AB65" s="17">
        <v>0.0</v>
      </c>
      <c r="AC65" s="17">
        <v>13.0</v>
      </c>
      <c r="AD65" s="17">
        <v>44.0</v>
      </c>
      <c r="AE65" s="17">
        <v>14.0</v>
      </c>
      <c r="AF65" s="17">
        <v>1.0</v>
      </c>
      <c r="AG65" s="19">
        <v>53.0</v>
      </c>
    </row>
    <row r="66">
      <c r="A66" s="16" t="s">
        <v>355</v>
      </c>
      <c r="B66" s="16">
        <v>2015.0</v>
      </c>
      <c r="C66" s="16" t="s">
        <v>279</v>
      </c>
      <c r="D66" s="17" t="s">
        <v>498</v>
      </c>
      <c r="E66" s="17">
        <v>72.0</v>
      </c>
      <c r="F66" s="17">
        <v>68.0</v>
      </c>
      <c r="G66" s="17">
        <v>72.0</v>
      </c>
      <c r="H66" s="17">
        <v>74.0</v>
      </c>
      <c r="I66" s="17">
        <v>286.0</v>
      </c>
      <c r="J66" s="16">
        <f t="shared" ref="J66:J67" si="9">+2</f>
        <v>2</v>
      </c>
      <c r="K66" s="18">
        <v>17820.0</v>
      </c>
      <c r="L66" s="17">
        <v>51.0</v>
      </c>
      <c r="M66" s="17">
        <v>27.0</v>
      </c>
      <c r="N66" s="17">
        <v>47.0</v>
      </c>
      <c r="O66" s="17">
        <v>60.0</v>
      </c>
      <c r="P66" s="17">
        <v>37.0</v>
      </c>
      <c r="Q66" s="16" t="s">
        <v>428</v>
      </c>
      <c r="R66" s="19">
        <v>282.4</v>
      </c>
      <c r="S66" s="17">
        <v>69.0</v>
      </c>
      <c r="T66" s="17">
        <v>43.0</v>
      </c>
      <c r="U66" s="16" t="s">
        <v>453</v>
      </c>
      <c r="V66" s="17">
        <v>28.5</v>
      </c>
      <c r="W66" s="17">
        <v>114.0</v>
      </c>
      <c r="X66" s="16" t="s">
        <v>494</v>
      </c>
      <c r="Y66" s="17">
        <f>+4</f>
        <v>4</v>
      </c>
      <c r="Z66" s="17">
        <v>-1.0</v>
      </c>
      <c r="AA66" s="17">
        <v>-1.0</v>
      </c>
      <c r="AB66" s="17">
        <v>0.0</v>
      </c>
      <c r="AC66" s="17">
        <v>12.0</v>
      </c>
      <c r="AD66" s="17">
        <v>47.0</v>
      </c>
      <c r="AE66" s="17">
        <v>12.0</v>
      </c>
      <c r="AF66" s="17">
        <v>1.0</v>
      </c>
      <c r="AG66" s="19">
        <v>52.5</v>
      </c>
    </row>
    <row r="67">
      <c r="A67" s="16" t="s">
        <v>355</v>
      </c>
      <c r="B67" s="16">
        <v>2015.0</v>
      </c>
      <c r="C67" s="16" t="s">
        <v>552</v>
      </c>
      <c r="D67" s="17" t="s">
        <v>498</v>
      </c>
      <c r="E67" s="17">
        <v>70.0</v>
      </c>
      <c r="F67" s="17">
        <v>69.0</v>
      </c>
      <c r="G67" s="17">
        <v>71.0</v>
      </c>
      <c r="H67" s="17">
        <v>76.0</v>
      </c>
      <c r="I67" s="17">
        <v>286.0</v>
      </c>
      <c r="J67" s="16">
        <f t="shared" si="9"/>
        <v>2</v>
      </c>
      <c r="K67" s="18">
        <v>17820.0</v>
      </c>
      <c r="L67" s="17">
        <v>26.0</v>
      </c>
      <c r="M67" s="17">
        <v>21.0</v>
      </c>
      <c r="N67" s="17">
        <v>32.0</v>
      </c>
      <c r="O67" s="17">
        <v>60.0</v>
      </c>
      <c r="P67" s="17">
        <v>46.0</v>
      </c>
      <c r="Q67" s="16" t="s">
        <v>388</v>
      </c>
      <c r="R67" s="19">
        <v>269.1</v>
      </c>
      <c r="S67" s="17">
        <v>74.0</v>
      </c>
      <c r="T67" s="17">
        <v>39.0</v>
      </c>
      <c r="U67" s="16">
        <v>71.0</v>
      </c>
      <c r="V67" s="17">
        <v>27.8</v>
      </c>
      <c r="W67" s="17">
        <v>111.0</v>
      </c>
      <c r="X67" s="16" t="s">
        <v>412</v>
      </c>
      <c r="Y67" s="17">
        <f t="shared" ref="Y67:Z67" si="10">+1</f>
        <v>1</v>
      </c>
      <c r="Z67" s="17">
        <f t="shared" si="10"/>
        <v>1</v>
      </c>
      <c r="AA67" s="17" t="s">
        <v>366</v>
      </c>
      <c r="AB67" s="17">
        <v>0.0</v>
      </c>
      <c r="AC67" s="17">
        <v>12.0</v>
      </c>
      <c r="AD67" s="17">
        <v>47.0</v>
      </c>
      <c r="AE67" s="17">
        <v>12.0</v>
      </c>
      <c r="AF67" s="17">
        <v>1.0</v>
      </c>
      <c r="AG67" s="19">
        <v>52.5</v>
      </c>
    </row>
    <row r="68">
      <c r="A68" s="16" t="s">
        <v>355</v>
      </c>
      <c r="B68" s="16">
        <v>2015.0</v>
      </c>
      <c r="C68" s="16" t="s">
        <v>119</v>
      </c>
      <c r="D68" s="17" t="s">
        <v>439</v>
      </c>
      <c r="E68" s="17">
        <v>74.0</v>
      </c>
      <c r="F68" s="17">
        <v>69.0</v>
      </c>
      <c r="G68" s="17">
        <v>70.0</v>
      </c>
      <c r="H68" s="17">
        <v>71.0</v>
      </c>
      <c r="I68" s="17">
        <v>284.0</v>
      </c>
      <c r="J68" s="16" t="s">
        <v>366</v>
      </c>
      <c r="K68" s="18">
        <v>22344.0</v>
      </c>
      <c r="L68" s="17">
        <v>71.0</v>
      </c>
      <c r="M68" s="17">
        <v>52.0</v>
      </c>
      <c r="N68" s="17">
        <v>53.0</v>
      </c>
      <c r="O68" s="17">
        <v>44.0</v>
      </c>
      <c r="P68" s="17">
        <v>38.0</v>
      </c>
      <c r="Q68" s="16" t="s">
        <v>431</v>
      </c>
      <c r="R68" s="19">
        <v>289.1</v>
      </c>
      <c r="S68" s="17">
        <v>62.0</v>
      </c>
      <c r="T68" s="17">
        <v>47.0</v>
      </c>
      <c r="U68" s="16" t="s">
        <v>478</v>
      </c>
      <c r="V68" s="17">
        <v>30.0</v>
      </c>
      <c r="W68" s="17">
        <v>120.0</v>
      </c>
      <c r="X68" s="16" t="s">
        <v>453</v>
      </c>
      <c r="Y68" s="17">
        <v>-1.0</v>
      </c>
      <c r="Z68" s="17">
        <f>+2</f>
        <v>2</v>
      </c>
      <c r="AA68" s="17">
        <v>-1.0</v>
      </c>
      <c r="AB68" s="17">
        <v>0.0</v>
      </c>
      <c r="AC68" s="17">
        <v>10.0</v>
      </c>
      <c r="AD68" s="17">
        <v>52.0</v>
      </c>
      <c r="AE68" s="17">
        <v>10.0</v>
      </c>
      <c r="AF68" s="17">
        <v>0.0</v>
      </c>
      <c r="AG68" s="19">
        <v>52.0</v>
      </c>
    </row>
    <row r="69">
      <c r="A69" s="16" t="s">
        <v>355</v>
      </c>
      <c r="B69" s="16">
        <v>2015.0</v>
      </c>
      <c r="C69" s="18" t="s">
        <v>317</v>
      </c>
      <c r="D69" s="17" t="s">
        <v>483</v>
      </c>
      <c r="E69" s="17">
        <v>72.0</v>
      </c>
      <c r="F69" s="17">
        <v>70.0</v>
      </c>
      <c r="G69" s="17">
        <v>69.0</v>
      </c>
      <c r="H69" s="17">
        <v>74.0</v>
      </c>
      <c r="I69" s="17">
        <v>285.0</v>
      </c>
      <c r="J69" s="18">
        <f>+1</f>
        <v>1</v>
      </c>
      <c r="K69" s="18">
        <v>18563.0</v>
      </c>
      <c r="L69" s="17">
        <v>51.0</v>
      </c>
      <c r="M69" s="17">
        <v>42.0</v>
      </c>
      <c r="N69" s="17">
        <v>37.0</v>
      </c>
      <c r="O69" s="17">
        <v>56.0</v>
      </c>
      <c r="P69" s="17">
        <v>29.0</v>
      </c>
      <c r="Q69" s="16" t="s">
        <v>370</v>
      </c>
      <c r="R69" s="19">
        <v>305.5</v>
      </c>
      <c r="S69" s="17" t="s">
        <v>381</v>
      </c>
      <c r="T69" s="17">
        <v>44.0</v>
      </c>
      <c r="U69" s="16" t="s">
        <v>488</v>
      </c>
      <c r="V69" s="17">
        <v>27.5</v>
      </c>
      <c r="W69" s="17">
        <v>110.0</v>
      </c>
      <c r="X69" s="16" t="s">
        <v>406</v>
      </c>
      <c r="Y69" s="17">
        <f>+1</f>
        <v>1</v>
      </c>
      <c r="Z69" s="17">
        <v>-3.0</v>
      </c>
      <c r="AA69" s="17">
        <f>+3</f>
        <v>3</v>
      </c>
      <c r="AB69" s="17">
        <v>0.0</v>
      </c>
      <c r="AC69" s="17">
        <v>11.0</v>
      </c>
      <c r="AD69" s="17">
        <v>50.0</v>
      </c>
      <c r="AE69" s="17">
        <v>10.0</v>
      </c>
      <c r="AF69" s="17">
        <v>1.0</v>
      </c>
      <c r="AG69" s="19">
        <v>52.0</v>
      </c>
    </row>
    <row r="70">
      <c r="A70" s="16" t="s">
        <v>355</v>
      </c>
      <c r="B70" s="16">
        <v>2015.0</v>
      </c>
      <c r="C70" s="16" t="s">
        <v>458</v>
      </c>
      <c r="D70" s="17" t="s">
        <v>503</v>
      </c>
      <c r="E70" s="17">
        <v>68.0</v>
      </c>
      <c r="F70" s="17">
        <v>77.0</v>
      </c>
      <c r="G70" s="17">
        <v>71.0</v>
      </c>
      <c r="H70" s="17">
        <v>71.0</v>
      </c>
      <c r="I70" s="17">
        <v>287.0</v>
      </c>
      <c r="J70" s="16">
        <f>+3</f>
        <v>3</v>
      </c>
      <c r="K70" s="18">
        <v>17078.0</v>
      </c>
      <c r="L70" s="17">
        <v>11.0</v>
      </c>
      <c r="M70" s="17">
        <v>69.0</v>
      </c>
      <c r="N70" s="17">
        <v>67.0</v>
      </c>
      <c r="O70" s="17">
        <v>65.0</v>
      </c>
      <c r="P70" s="17">
        <v>32.0</v>
      </c>
      <c r="Q70" s="16" t="s">
        <v>470</v>
      </c>
      <c r="R70" s="19">
        <v>298.0</v>
      </c>
      <c r="S70" s="17" t="s">
        <v>417</v>
      </c>
      <c r="T70" s="17">
        <v>49.0</v>
      </c>
      <c r="U70" s="16" t="s">
        <v>364</v>
      </c>
      <c r="V70" s="17">
        <v>30.8</v>
      </c>
      <c r="W70" s="17">
        <v>123.0</v>
      </c>
      <c r="X70" s="16" t="s">
        <v>370</v>
      </c>
      <c r="Y70" s="17" t="s">
        <v>366</v>
      </c>
      <c r="Z70" s="17">
        <f>+4</f>
        <v>4</v>
      </c>
      <c r="AA70" s="17">
        <v>-1.0</v>
      </c>
      <c r="AB70" s="17">
        <v>0.0</v>
      </c>
      <c r="AC70" s="17">
        <v>12.0</v>
      </c>
      <c r="AD70" s="17">
        <v>46.0</v>
      </c>
      <c r="AE70" s="17">
        <v>13.0</v>
      </c>
      <c r="AF70" s="17">
        <v>1.0</v>
      </c>
      <c r="AG70" s="19">
        <v>51.5</v>
      </c>
    </row>
    <row r="71">
      <c r="A71" s="16" t="s">
        <v>355</v>
      </c>
      <c r="B71" s="16">
        <v>2015.0</v>
      </c>
      <c r="C71" s="16" t="s">
        <v>555</v>
      </c>
      <c r="D71" s="17" t="s">
        <v>411</v>
      </c>
      <c r="E71" s="17">
        <v>71.0</v>
      </c>
      <c r="F71" s="17">
        <v>74.0</v>
      </c>
      <c r="G71" s="17">
        <v>74.0</v>
      </c>
      <c r="H71" s="17">
        <v>70.0</v>
      </c>
      <c r="I71" s="17">
        <v>289.0</v>
      </c>
      <c r="J71" s="16">
        <f t="shared" ref="J71:J72" si="11">+5</f>
        <v>5</v>
      </c>
      <c r="K71" s="18">
        <v>16500.0</v>
      </c>
      <c r="L71" s="17">
        <v>39.0</v>
      </c>
      <c r="M71" s="17">
        <v>69.0</v>
      </c>
      <c r="N71" s="17">
        <v>73.0</v>
      </c>
      <c r="O71" s="17">
        <v>69.0</v>
      </c>
      <c r="P71" s="17">
        <v>38.0</v>
      </c>
      <c r="Q71" s="16" t="s">
        <v>431</v>
      </c>
      <c r="R71" s="19">
        <v>274.9</v>
      </c>
      <c r="S71" s="17">
        <v>72.0</v>
      </c>
      <c r="T71" s="17">
        <v>38.0</v>
      </c>
      <c r="U71" s="16" t="s">
        <v>538</v>
      </c>
      <c r="V71" s="17">
        <v>28.3</v>
      </c>
      <c r="W71" s="17">
        <v>113.0</v>
      </c>
      <c r="X71" s="16" t="s">
        <v>450</v>
      </c>
      <c r="Y71" s="17">
        <f>+4</f>
        <v>4</v>
      </c>
      <c r="Z71" s="17" t="s">
        <v>366</v>
      </c>
      <c r="AA71" s="17">
        <f>+1</f>
        <v>1</v>
      </c>
      <c r="AB71" s="17">
        <v>0.0</v>
      </c>
      <c r="AC71" s="17">
        <v>12.0</v>
      </c>
      <c r="AD71" s="17">
        <v>45.0</v>
      </c>
      <c r="AE71" s="17">
        <v>13.0</v>
      </c>
      <c r="AF71" s="17">
        <v>2.0</v>
      </c>
      <c r="AG71" s="19">
        <v>50.0</v>
      </c>
    </row>
    <row r="72">
      <c r="A72" s="16" t="s">
        <v>355</v>
      </c>
      <c r="B72" s="16">
        <v>2015.0</v>
      </c>
      <c r="C72" s="16" t="s">
        <v>228</v>
      </c>
      <c r="D72" s="17" t="s">
        <v>411</v>
      </c>
      <c r="E72" s="17">
        <v>73.0</v>
      </c>
      <c r="F72" s="17">
        <v>70.0</v>
      </c>
      <c r="G72" s="17">
        <v>69.0</v>
      </c>
      <c r="H72" s="17">
        <v>77.0</v>
      </c>
      <c r="I72" s="17">
        <v>289.0</v>
      </c>
      <c r="J72" s="16">
        <f t="shared" si="11"/>
        <v>5</v>
      </c>
      <c r="K72" s="18">
        <v>16500.0</v>
      </c>
      <c r="L72" s="17">
        <v>59.0</v>
      </c>
      <c r="M72" s="17">
        <v>52.0</v>
      </c>
      <c r="N72" s="17">
        <v>47.0</v>
      </c>
      <c r="O72" s="17">
        <v>69.0</v>
      </c>
      <c r="P72" s="17">
        <v>36.0</v>
      </c>
      <c r="Q72" s="16" t="s">
        <v>441</v>
      </c>
      <c r="R72" s="19">
        <v>298.3</v>
      </c>
      <c r="S72" s="17">
        <v>36.0</v>
      </c>
      <c r="T72" s="17">
        <v>42.0</v>
      </c>
      <c r="U72" s="16">
        <v>65.0</v>
      </c>
      <c r="V72" s="17">
        <v>28.8</v>
      </c>
      <c r="W72" s="17">
        <v>115.0</v>
      </c>
      <c r="X72" s="16" t="s">
        <v>463</v>
      </c>
      <c r="Y72" s="17" t="s">
        <v>366</v>
      </c>
      <c r="Z72" s="17">
        <f t="shared" ref="Z72:Z73" si="12">+6</f>
        <v>6</v>
      </c>
      <c r="AA72" s="17">
        <v>-1.0</v>
      </c>
      <c r="AB72" s="17">
        <v>0.0</v>
      </c>
      <c r="AC72" s="17">
        <v>12.0</v>
      </c>
      <c r="AD72" s="17">
        <v>45.0</v>
      </c>
      <c r="AE72" s="17">
        <v>13.0</v>
      </c>
      <c r="AF72" s="17">
        <v>2.0</v>
      </c>
      <c r="AG72" s="19">
        <v>50.0</v>
      </c>
    </row>
    <row r="73">
      <c r="A73" s="16" t="s">
        <v>355</v>
      </c>
      <c r="B73" s="16">
        <v>2015.0</v>
      </c>
      <c r="C73" s="16" t="s">
        <v>277</v>
      </c>
      <c r="D73" s="17">
        <v>72.0</v>
      </c>
      <c r="E73" s="17">
        <v>73.0</v>
      </c>
      <c r="F73" s="17">
        <v>68.0</v>
      </c>
      <c r="G73" s="17">
        <v>77.0</v>
      </c>
      <c r="H73" s="17">
        <v>72.0</v>
      </c>
      <c r="I73" s="17">
        <v>290.0</v>
      </c>
      <c r="J73" s="16">
        <f>+6</f>
        <v>6</v>
      </c>
      <c r="K73" s="18">
        <v>16170.0</v>
      </c>
      <c r="L73" s="17">
        <v>59.0</v>
      </c>
      <c r="M73" s="17">
        <v>34.0</v>
      </c>
      <c r="N73" s="17">
        <v>71.0</v>
      </c>
      <c r="O73" s="17">
        <v>72.0</v>
      </c>
      <c r="P73" s="17">
        <v>41.0</v>
      </c>
      <c r="Q73" s="16" t="s">
        <v>406</v>
      </c>
      <c r="R73" s="19">
        <v>299.0</v>
      </c>
      <c r="S73" s="17">
        <v>33.0</v>
      </c>
      <c r="T73" s="17">
        <v>48.0</v>
      </c>
      <c r="U73" s="16" t="s">
        <v>450</v>
      </c>
      <c r="V73" s="17">
        <v>31.3</v>
      </c>
      <c r="W73" s="17">
        <v>125.0</v>
      </c>
      <c r="X73" s="16" t="s">
        <v>491</v>
      </c>
      <c r="Y73" s="17">
        <f>+2</f>
        <v>2</v>
      </c>
      <c r="Z73" s="17">
        <f t="shared" si="12"/>
        <v>6</v>
      </c>
      <c r="AA73" s="17">
        <v>-2.0</v>
      </c>
      <c r="AB73" s="17">
        <v>0.0</v>
      </c>
      <c r="AC73" s="17">
        <v>13.0</v>
      </c>
      <c r="AD73" s="17">
        <v>41.0</v>
      </c>
      <c r="AE73" s="17">
        <v>17.0</v>
      </c>
      <c r="AF73" s="17">
        <v>1.0</v>
      </c>
      <c r="AG73" s="19">
        <v>50.0</v>
      </c>
    </row>
    <row r="74">
      <c r="A74" s="16" t="s">
        <v>355</v>
      </c>
      <c r="B74" s="16">
        <v>2015.0</v>
      </c>
      <c r="C74" s="16" t="s">
        <v>225</v>
      </c>
      <c r="D74" s="17" t="s">
        <v>411</v>
      </c>
      <c r="E74" s="17">
        <v>70.0</v>
      </c>
      <c r="F74" s="17">
        <v>72.0</v>
      </c>
      <c r="G74" s="17">
        <v>74.0</v>
      </c>
      <c r="H74" s="17">
        <v>73.0</v>
      </c>
      <c r="I74" s="17">
        <v>289.0</v>
      </c>
      <c r="J74" s="16">
        <f>+5</f>
        <v>5</v>
      </c>
      <c r="K74" s="18">
        <v>16500.0</v>
      </c>
      <c r="L74" s="17">
        <v>26.0</v>
      </c>
      <c r="M74" s="17">
        <v>42.0</v>
      </c>
      <c r="N74" s="17">
        <v>67.0</v>
      </c>
      <c r="O74" s="17">
        <v>69.0</v>
      </c>
      <c r="P74" s="17">
        <v>40.0</v>
      </c>
      <c r="Q74" s="16" t="s">
        <v>414</v>
      </c>
      <c r="R74" s="19">
        <v>298.0</v>
      </c>
      <c r="S74" s="17" t="s">
        <v>417</v>
      </c>
      <c r="T74" s="17">
        <v>45.0</v>
      </c>
      <c r="U74" s="16" t="s">
        <v>460</v>
      </c>
      <c r="V74" s="17">
        <v>28.3</v>
      </c>
      <c r="W74" s="17">
        <v>113.0</v>
      </c>
      <c r="X74" s="16" t="s">
        <v>450</v>
      </c>
      <c r="Y74" s="17">
        <f>+1</f>
        <v>1</v>
      </c>
      <c r="Z74" s="17">
        <f>+7</f>
        <v>7</v>
      </c>
      <c r="AA74" s="17">
        <v>-3.0</v>
      </c>
      <c r="AB74" s="17">
        <v>0.0</v>
      </c>
      <c r="AC74" s="17">
        <v>11.0</v>
      </c>
      <c r="AD74" s="17">
        <v>48.0</v>
      </c>
      <c r="AE74" s="17">
        <v>11.0</v>
      </c>
      <c r="AF74" s="17">
        <v>2.0</v>
      </c>
      <c r="AG74" s="19">
        <v>49.5</v>
      </c>
    </row>
    <row r="75">
      <c r="A75" s="16" t="s">
        <v>355</v>
      </c>
      <c r="B75" s="16">
        <v>2015.0</v>
      </c>
      <c r="C75" s="16" t="s">
        <v>266</v>
      </c>
      <c r="D75" s="17">
        <v>73.0</v>
      </c>
      <c r="E75" s="17">
        <v>69.0</v>
      </c>
      <c r="F75" s="17">
        <v>74.0</v>
      </c>
      <c r="G75" s="17">
        <v>76.0</v>
      </c>
      <c r="H75" s="17">
        <v>72.0</v>
      </c>
      <c r="I75" s="17">
        <v>291.0</v>
      </c>
      <c r="J75" s="16">
        <f>+7</f>
        <v>7</v>
      </c>
      <c r="K75" s="18">
        <v>16005.0</v>
      </c>
      <c r="L75" s="17">
        <v>16.0</v>
      </c>
      <c r="M75" s="17">
        <v>52.0</v>
      </c>
      <c r="N75" s="17">
        <v>73.0</v>
      </c>
      <c r="O75" s="17">
        <v>73.0</v>
      </c>
      <c r="P75" s="17">
        <v>32.0</v>
      </c>
      <c r="Q75" s="16" t="s">
        <v>470</v>
      </c>
      <c r="R75" s="19">
        <v>299.3</v>
      </c>
      <c r="S75" s="17" t="s">
        <v>429</v>
      </c>
      <c r="T75" s="17">
        <v>41.0</v>
      </c>
      <c r="U75" s="16" t="s">
        <v>370</v>
      </c>
      <c r="V75" s="17">
        <v>30.0</v>
      </c>
      <c r="W75" s="17">
        <v>120.0</v>
      </c>
      <c r="X75" s="16" t="s">
        <v>453</v>
      </c>
      <c r="Y75" s="17">
        <f>+7</f>
        <v>7</v>
      </c>
      <c r="Z75" s="17" t="s">
        <v>366</v>
      </c>
      <c r="AA75" s="17" t="s">
        <v>366</v>
      </c>
      <c r="AB75" s="17">
        <v>0.0</v>
      </c>
      <c r="AC75" s="17">
        <v>13.0</v>
      </c>
      <c r="AD75" s="17">
        <v>40.0</v>
      </c>
      <c r="AE75" s="17">
        <v>18.0</v>
      </c>
      <c r="AF75" s="17">
        <v>1.0</v>
      </c>
      <c r="AG75" s="19">
        <v>49.0</v>
      </c>
    </row>
    <row r="76">
      <c r="A76" s="16" t="s">
        <v>355</v>
      </c>
      <c r="B76" s="16">
        <v>2015.0</v>
      </c>
      <c r="C76" s="16" t="s">
        <v>88</v>
      </c>
      <c r="D76" s="17" t="s">
        <v>558</v>
      </c>
      <c r="E76" s="17">
        <v>74.0</v>
      </c>
      <c r="F76" s="17">
        <v>68.0</v>
      </c>
      <c r="G76" s="17">
        <v>0.0</v>
      </c>
      <c r="H76" s="17">
        <v>0.0</v>
      </c>
      <c r="I76" s="17">
        <v>142.0</v>
      </c>
      <c r="J76" s="16" t="s">
        <v>366</v>
      </c>
      <c r="K76" s="18">
        <v>0.0</v>
      </c>
      <c r="L76" s="17">
        <v>71.0</v>
      </c>
      <c r="M76" s="17">
        <v>42.0</v>
      </c>
      <c r="N76" s="17">
        <v>0.0</v>
      </c>
      <c r="O76" s="17">
        <v>0.0</v>
      </c>
      <c r="P76" s="17">
        <v>17.0</v>
      </c>
      <c r="Q76" s="16">
        <v>0.0</v>
      </c>
      <c r="R76" s="19">
        <v>307.8</v>
      </c>
      <c r="S76" s="17">
        <v>0.0</v>
      </c>
      <c r="T76" s="17">
        <v>29.0</v>
      </c>
      <c r="U76" s="16">
        <v>0.0</v>
      </c>
      <c r="V76" s="17">
        <v>32.0</v>
      </c>
      <c r="W76" s="17">
        <v>64.0</v>
      </c>
      <c r="X76" s="16">
        <v>0.0</v>
      </c>
      <c r="Y76" s="17">
        <f>+2</f>
        <v>2</v>
      </c>
      <c r="Z76" s="17" t="s">
        <v>366</v>
      </c>
      <c r="AA76" s="17">
        <v>-2.0</v>
      </c>
      <c r="AB76" s="17">
        <v>0.0</v>
      </c>
      <c r="AC76" s="17">
        <v>8.0</v>
      </c>
      <c r="AD76" s="17">
        <v>22.0</v>
      </c>
      <c r="AE76" s="17">
        <v>5.0</v>
      </c>
      <c r="AF76" s="17">
        <v>1.0</v>
      </c>
      <c r="AG76" s="19">
        <v>31.5</v>
      </c>
    </row>
    <row r="77">
      <c r="A77" s="16" t="s">
        <v>355</v>
      </c>
      <c r="B77" s="16">
        <v>2015.0</v>
      </c>
      <c r="C77" s="16" t="s">
        <v>233</v>
      </c>
      <c r="D77" s="17" t="s">
        <v>544</v>
      </c>
      <c r="E77" s="17">
        <v>72.0</v>
      </c>
      <c r="F77" s="17">
        <v>75.0</v>
      </c>
      <c r="G77" s="17">
        <v>0.0</v>
      </c>
      <c r="H77" s="17">
        <v>0.0</v>
      </c>
      <c r="I77" s="17">
        <v>147.0</v>
      </c>
      <c r="J77" s="16">
        <f>+5</f>
        <v>5</v>
      </c>
      <c r="K77" s="18">
        <v>0.0</v>
      </c>
      <c r="L77" s="17">
        <v>51.0</v>
      </c>
      <c r="M77" s="17">
        <v>81.0</v>
      </c>
      <c r="N77" s="17">
        <v>0.0</v>
      </c>
      <c r="O77" s="17">
        <v>0.0</v>
      </c>
      <c r="P77" s="17">
        <v>17.0</v>
      </c>
      <c r="Q77" s="16">
        <v>0.0</v>
      </c>
      <c r="R77" s="19">
        <v>273.3</v>
      </c>
      <c r="S77" s="17">
        <v>0.0</v>
      </c>
      <c r="T77" s="17">
        <v>20.0</v>
      </c>
      <c r="U77" s="16">
        <v>0.0</v>
      </c>
      <c r="V77" s="17">
        <v>28.0</v>
      </c>
      <c r="W77" s="17">
        <v>56.0</v>
      </c>
      <c r="X77" s="16">
        <v>0.0</v>
      </c>
      <c r="Y77" s="17">
        <v>-3.0</v>
      </c>
      <c r="Z77" s="17">
        <f>+7</f>
        <v>7</v>
      </c>
      <c r="AA77" s="17">
        <f>+1</f>
        <v>1</v>
      </c>
      <c r="AB77" s="17">
        <v>0.0</v>
      </c>
      <c r="AC77" s="17">
        <v>7.0</v>
      </c>
      <c r="AD77" s="17">
        <v>21.0</v>
      </c>
      <c r="AE77" s="17">
        <v>5.0</v>
      </c>
      <c r="AF77" s="17">
        <v>3.0</v>
      </c>
      <c r="AG77" s="19">
        <v>26.0</v>
      </c>
    </row>
    <row r="78">
      <c r="A78" s="16" t="s">
        <v>355</v>
      </c>
      <c r="B78" s="16">
        <v>2015.0</v>
      </c>
      <c r="C78" s="16" t="s">
        <v>160</v>
      </c>
      <c r="D78" s="17" t="s">
        <v>544</v>
      </c>
      <c r="E78" s="17">
        <v>74.0</v>
      </c>
      <c r="F78" s="17">
        <v>72.0</v>
      </c>
      <c r="G78" s="17">
        <v>0.0</v>
      </c>
      <c r="H78" s="17">
        <v>0.0</v>
      </c>
      <c r="I78" s="17">
        <v>146.0</v>
      </c>
      <c r="J78" s="16">
        <f>+4</f>
        <v>4</v>
      </c>
      <c r="K78" s="18">
        <v>0.0</v>
      </c>
      <c r="L78" s="17">
        <v>71.0</v>
      </c>
      <c r="M78" s="17">
        <v>76.0</v>
      </c>
      <c r="N78" s="17">
        <v>0.0</v>
      </c>
      <c r="O78" s="17">
        <v>0.0</v>
      </c>
      <c r="P78" s="17">
        <v>21.0</v>
      </c>
      <c r="Q78" s="16">
        <v>0.0</v>
      </c>
      <c r="R78" s="19">
        <v>292.8</v>
      </c>
      <c r="S78" s="17">
        <v>0.0</v>
      </c>
      <c r="T78" s="17">
        <v>21.0</v>
      </c>
      <c r="U78" s="16">
        <v>0.0</v>
      </c>
      <c r="V78" s="17">
        <v>29.5</v>
      </c>
      <c r="W78" s="17">
        <v>59.0</v>
      </c>
      <c r="X78" s="16">
        <v>0.0</v>
      </c>
      <c r="Y78" s="17">
        <f t="shared" ref="Y78:Y79" si="13">+4</f>
        <v>4</v>
      </c>
      <c r="Z78" s="17">
        <v>-2.0</v>
      </c>
      <c r="AA78" s="17">
        <f>+2</f>
        <v>2</v>
      </c>
      <c r="AB78" s="17">
        <v>0.0</v>
      </c>
      <c r="AC78" s="17">
        <v>7.0</v>
      </c>
      <c r="AD78" s="17">
        <v>20.0</v>
      </c>
      <c r="AE78" s="17">
        <v>7.0</v>
      </c>
      <c r="AF78" s="17">
        <v>2.0</v>
      </c>
      <c r="AG78" s="19">
        <v>25.5</v>
      </c>
    </row>
    <row r="79">
      <c r="A79" s="16" t="s">
        <v>355</v>
      </c>
      <c r="B79" s="16">
        <v>2015.0</v>
      </c>
      <c r="C79" s="16" t="s">
        <v>151</v>
      </c>
      <c r="D79" s="17" t="s">
        <v>544</v>
      </c>
      <c r="E79" s="17">
        <v>78.0</v>
      </c>
      <c r="F79" s="17">
        <v>74.0</v>
      </c>
      <c r="G79" s="17">
        <v>0.0</v>
      </c>
      <c r="H79" s="17">
        <v>0.0</v>
      </c>
      <c r="I79" s="17">
        <v>152.0</v>
      </c>
      <c r="J79" s="16">
        <f>+10</f>
        <v>10</v>
      </c>
      <c r="K79" s="18">
        <v>0.0</v>
      </c>
      <c r="L79" s="17">
        <v>96.0</v>
      </c>
      <c r="M79" s="17">
        <v>97.0</v>
      </c>
      <c r="N79" s="17">
        <v>0.0</v>
      </c>
      <c r="O79" s="17">
        <v>0.0</v>
      </c>
      <c r="P79" s="17">
        <v>18.0</v>
      </c>
      <c r="Q79" s="16">
        <v>0.0</v>
      </c>
      <c r="R79" s="19">
        <v>289.8</v>
      </c>
      <c r="S79" s="17">
        <v>0.0</v>
      </c>
      <c r="T79" s="17">
        <v>19.0</v>
      </c>
      <c r="U79" s="16">
        <v>0.0</v>
      </c>
      <c r="V79" s="17">
        <v>29.5</v>
      </c>
      <c r="W79" s="17">
        <v>59.0</v>
      </c>
      <c r="X79" s="16">
        <v>0.0</v>
      </c>
      <c r="Y79" s="17">
        <f t="shared" si="13"/>
        <v>4</v>
      </c>
      <c r="Z79" s="17">
        <f>+2</f>
        <v>2</v>
      </c>
      <c r="AA79" s="17">
        <f>+4</f>
        <v>4</v>
      </c>
      <c r="AB79" s="17">
        <v>1.0</v>
      </c>
      <c r="AC79" s="17">
        <v>5.0</v>
      </c>
      <c r="AD79" s="17">
        <v>19.0</v>
      </c>
      <c r="AE79" s="17">
        <v>8.0</v>
      </c>
      <c r="AF79" s="17">
        <v>3.0</v>
      </c>
      <c r="AG79" s="19">
        <v>25.5</v>
      </c>
    </row>
    <row r="80">
      <c r="A80" s="16" t="s">
        <v>355</v>
      </c>
      <c r="B80" s="16">
        <v>2015.0</v>
      </c>
      <c r="C80" s="16" t="s">
        <v>258</v>
      </c>
      <c r="D80" s="17" t="s">
        <v>544</v>
      </c>
      <c r="E80" s="17">
        <v>77.0</v>
      </c>
      <c r="F80" s="17">
        <v>70.0</v>
      </c>
      <c r="G80" s="17">
        <v>0.0</v>
      </c>
      <c r="H80" s="17">
        <v>0.0</v>
      </c>
      <c r="I80" s="17">
        <v>147.0</v>
      </c>
      <c r="J80" s="16">
        <f>+5</f>
        <v>5</v>
      </c>
      <c r="K80" s="18">
        <v>0.0</v>
      </c>
      <c r="L80" s="17">
        <v>93.0</v>
      </c>
      <c r="M80" s="17">
        <v>81.0</v>
      </c>
      <c r="N80" s="17">
        <v>0.0</v>
      </c>
      <c r="O80" s="17">
        <v>0.0</v>
      </c>
      <c r="P80" s="17">
        <v>21.0</v>
      </c>
      <c r="Q80" s="16">
        <v>0.0</v>
      </c>
      <c r="R80" s="19">
        <v>296.5</v>
      </c>
      <c r="S80" s="17">
        <v>0.0</v>
      </c>
      <c r="T80" s="17">
        <v>22.0</v>
      </c>
      <c r="U80" s="16">
        <v>0.0</v>
      </c>
      <c r="V80" s="17">
        <v>29.0</v>
      </c>
      <c r="W80" s="17">
        <v>58.0</v>
      </c>
      <c r="X80" s="16">
        <v>0.0</v>
      </c>
      <c r="Y80" s="17" t="s">
        <v>366</v>
      </c>
      <c r="Z80" s="17">
        <f>+4</f>
        <v>4</v>
      </c>
      <c r="AA80" s="17">
        <f>+1</f>
        <v>1</v>
      </c>
      <c r="AB80" s="17">
        <v>0.0</v>
      </c>
      <c r="AC80" s="17">
        <v>6.0</v>
      </c>
      <c r="AD80" s="17">
        <v>22.0</v>
      </c>
      <c r="AE80" s="17">
        <v>6.0</v>
      </c>
      <c r="AF80" s="17">
        <v>2.0</v>
      </c>
      <c r="AG80" s="19">
        <v>24.0</v>
      </c>
    </row>
    <row r="81">
      <c r="A81" s="16" t="s">
        <v>355</v>
      </c>
      <c r="B81" s="16">
        <v>2015.0</v>
      </c>
      <c r="C81" s="16" t="s">
        <v>307</v>
      </c>
      <c r="D81" s="17" t="s">
        <v>544</v>
      </c>
      <c r="E81" s="17">
        <v>73.0</v>
      </c>
      <c r="F81" s="17">
        <v>73.0</v>
      </c>
      <c r="G81" s="17">
        <v>0.0</v>
      </c>
      <c r="H81" s="17">
        <v>0.0</v>
      </c>
      <c r="I81" s="17">
        <v>146.0</v>
      </c>
      <c r="J81" s="16">
        <f>+4</f>
        <v>4</v>
      </c>
      <c r="K81" s="18">
        <v>0.0</v>
      </c>
      <c r="L81" s="17">
        <v>59.0</v>
      </c>
      <c r="M81" s="17">
        <v>76.0</v>
      </c>
      <c r="N81" s="17">
        <v>0.0</v>
      </c>
      <c r="O81" s="17">
        <v>0.0</v>
      </c>
      <c r="P81" s="17">
        <v>21.0</v>
      </c>
      <c r="Q81" s="16">
        <v>0.0</v>
      </c>
      <c r="R81" s="19">
        <v>300.0</v>
      </c>
      <c r="S81" s="17">
        <v>0.0</v>
      </c>
      <c r="T81" s="17">
        <v>23.0</v>
      </c>
      <c r="U81" s="16">
        <v>0.0</v>
      </c>
      <c r="V81" s="17">
        <v>31.5</v>
      </c>
      <c r="W81" s="17">
        <v>63.0</v>
      </c>
      <c r="X81" s="16">
        <v>0.0</v>
      </c>
      <c r="Y81" s="17">
        <f>+3</f>
        <v>3</v>
      </c>
      <c r="Z81" s="17">
        <v>-1.0</v>
      </c>
      <c r="AA81" s="17">
        <f>+2</f>
        <v>2</v>
      </c>
      <c r="AB81" s="17">
        <v>0.0</v>
      </c>
      <c r="AC81" s="17">
        <v>6.0</v>
      </c>
      <c r="AD81" s="17">
        <v>21.0</v>
      </c>
      <c r="AE81" s="17">
        <v>8.0</v>
      </c>
      <c r="AF81" s="17">
        <v>1.0</v>
      </c>
      <c r="AG81" s="19">
        <v>23.5</v>
      </c>
    </row>
    <row r="82">
      <c r="A82" s="16" t="s">
        <v>355</v>
      </c>
      <c r="B82" s="16">
        <v>2015.0</v>
      </c>
      <c r="C82" s="16" t="s">
        <v>564</v>
      </c>
      <c r="D82" s="17" t="s">
        <v>544</v>
      </c>
      <c r="E82" s="17">
        <v>76.0</v>
      </c>
      <c r="F82" s="17">
        <v>71.0</v>
      </c>
      <c r="G82" s="17">
        <v>0.0</v>
      </c>
      <c r="H82" s="17">
        <v>0.0</v>
      </c>
      <c r="I82" s="17">
        <v>147.0</v>
      </c>
      <c r="J82" s="16">
        <f>+5</f>
        <v>5</v>
      </c>
      <c r="K82" s="18">
        <v>0.0</v>
      </c>
      <c r="L82" s="17">
        <v>84.0</v>
      </c>
      <c r="M82" s="17">
        <v>81.0</v>
      </c>
      <c r="N82" s="17">
        <v>0.0</v>
      </c>
      <c r="O82" s="17">
        <v>0.0</v>
      </c>
      <c r="P82" s="17">
        <v>20.0</v>
      </c>
      <c r="Q82" s="16">
        <v>0.0</v>
      </c>
      <c r="R82" s="19">
        <v>286.8</v>
      </c>
      <c r="S82" s="17">
        <v>0.0</v>
      </c>
      <c r="T82" s="17">
        <v>24.0</v>
      </c>
      <c r="U82" s="16">
        <v>0.0</v>
      </c>
      <c r="V82" s="17">
        <v>30.0</v>
      </c>
      <c r="W82" s="17">
        <v>60.0</v>
      </c>
      <c r="X82" s="16">
        <v>0.0</v>
      </c>
      <c r="Y82" s="17">
        <f t="shared" ref="Y82:Y83" si="14">+2</f>
        <v>2</v>
      </c>
      <c r="Z82" s="17">
        <v>-2.0</v>
      </c>
      <c r="AA82" s="17">
        <f>+5</f>
        <v>5</v>
      </c>
      <c r="AB82" s="17">
        <v>0.0</v>
      </c>
      <c r="AC82" s="17">
        <v>5.0</v>
      </c>
      <c r="AD82" s="17">
        <v>25.0</v>
      </c>
      <c r="AE82" s="17">
        <v>4.0</v>
      </c>
      <c r="AF82" s="17">
        <v>2.0</v>
      </c>
      <c r="AG82" s="19">
        <v>23.5</v>
      </c>
    </row>
    <row r="83">
      <c r="A83" s="16" t="s">
        <v>355</v>
      </c>
      <c r="B83" s="16">
        <v>2015.0</v>
      </c>
      <c r="C83" s="16" t="s">
        <v>123</v>
      </c>
      <c r="D83" s="17" t="s">
        <v>544</v>
      </c>
      <c r="E83" s="17">
        <v>71.0</v>
      </c>
      <c r="F83" s="17">
        <v>75.0</v>
      </c>
      <c r="G83" s="17">
        <v>0.0</v>
      </c>
      <c r="H83" s="17">
        <v>0.0</v>
      </c>
      <c r="I83" s="17">
        <v>146.0</v>
      </c>
      <c r="J83" s="16">
        <f>+4</f>
        <v>4</v>
      </c>
      <c r="K83" s="18">
        <v>0.0</v>
      </c>
      <c r="L83" s="17">
        <v>39.0</v>
      </c>
      <c r="M83" s="17">
        <v>76.0</v>
      </c>
      <c r="N83" s="17">
        <v>0.0</v>
      </c>
      <c r="O83" s="17">
        <v>0.0</v>
      </c>
      <c r="P83" s="17">
        <v>21.0</v>
      </c>
      <c r="Q83" s="16">
        <v>0.0</v>
      </c>
      <c r="R83" s="19">
        <v>317.3</v>
      </c>
      <c r="S83" s="17">
        <v>0.0</v>
      </c>
      <c r="T83" s="17">
        <v>24.0</v>
      </c>
      <c r="U83" s="16">
        <v>0.0</v>
      </c>
      <c r="V83" s="17">
        <v>31.5</v>
      </c>
      <c r="W83" s="17">
        <v>63.0</v>
      </c>
      <c r="X83" s="16">
        <v>0.0</v>
      </c>
      <c r="Y83" s="17">
        <f t="shared" si="14"/>
        <v>2</v>
      </c>
      <c r="Z83" s="17">
        <v>-1.0</v>
      </c>
      <c r="AA83" s="17">
        <f>+3</f>
        <v>3</v>
      </c>
      <c r="AB83" s="17">
        <v>0.0</v>
      </c>
      <c r="AC83" s="17">
        <v>5.0</v>
      </c>
      <c r="AD83" s="17">
        <v>24.0</v>
      </c>
      <c r="AE83" s="17">
        <v>6.0</v>
      </c>
      <c r="AF83" s="17">
        <v>1.0</v>
      </c>
      <c r="AG83" s="19">
        <v>23.0</v>
      </c>
    </row>
    <row r="84">
      <c r="A84" s="16" t="s">
        <v>355</v>
      </c>
      <c r="B84" s="16">
        <v>2015.0</v>
      </c>
      <c r="C84" s="16" t="s">
        <v>321</v>
      </c>
      <c r="D84" s="17" t="s">
        <v>544</v>
      </c>
      <c r="E84" s="17">
        <v>74.0</v>
      </c>
      <c r="F84" s="17">
        <v>76.0</v>
      </c>
      <c r="G84" s="17">
        <v>0.0</v>
      </c>
      <c r="H84" s="17">
        <v>0.0</v>
      </c>
      <c r="I84" s="17">
        <v>150.0</v>
      </c>
      <c r="J84" s="16">
        <f>+8</f>
        <v>8</v>
      </c>
      <c r="K84" s="18">
        <v>0.0</v>
      </c>
      <c r="L84" s="17">
        <v>71.0</v>
      </c>
      <c r="M84" s="17">
        <v>93.0</v>
      </c>
      <c r="N84" s="17">
        <v>0.0</v>
      </c>
      <c r="O84" s="17">
        <v>0.0</v>
      </c>
      <c r="P84" s="17">
        <v>12.0</v>
      </c>
      <c r="Q84" s="16">
        <v>0.0</v>
      </c>
      <c r="R84" s="19">
        <v>295.8</v>
      </c>
      <c r="S84" s="17">
        <v>0.0</v>
      </c>
      <c r="T84" s="17">
        <v>22.0</v>
      </c>
      <c r="U84" s="16">
        <v>0.0</v>
      </c>
      <c r="V84" s="17">
        <v>32.0</v>
      </c>
      <c r="W84" s="17">
        <v>64.0</v>
      </c>
      <c r="X84" s="16">
        <v>0.0</v>
      </c>
      <c r="Y84" s="17">
        <f>+5</f>
        <v>5</v>
      </c>
      <c r="Z84" s="17">
        <f>+1</f>
        <v>1</v>
      </c>
      <c r="AA84" s="17">
        <f>+2</f>
        <v>2</v>
      </c>
      <c r="AB84" s="17">
        <v>0.0</v>
      </c>
      <c r="AC84" s="17">
        <v>7.0</v>
      </c>
      <c r="AD84" s="17">
        <v>17.0</v>
      </c>
      <c r="AE84" s="17">
        <v>9.0</v>
      </c>
      <c r="AF84" s="17">
        <v>3.0</v>
      </c>
      <c r="AG84" s="19">
        <v>22.0</v>
      </c>
    </row>
    <row r="85">
      <c r="A85" s="16" t="s">
        <v>355</v>
      </c>
      <c r="B85" s="16">
        <v>2015.0</v>
      </c>
      <c r="C85" s="16" t="s">
        <v>291</v>
      </c>
      <c r="D85" s="17" t="s">
        <v>544</v>
      </c>
      <c r="E85" s="17">
        <v>76.0</v>
      </c>
      <c r="F85" s="17">
        <v>70.0</v>
      </c>
      <c r="G85" s="17">
        <v>0.0</v>
      </c>
      <c r="H85" s="17">
        <v>0.0</v>
      </c>
      <c r="I85" s="17">
        <v>146.0</v>
      </c>
      <c r="J85" s="16">
        <f>+4</f>
        <v>4</v>
      </c>
      <c r="K85" s="18">
        <v>0.0</v>
      </c>
      <c r="L85" s="17">
        <v>84.0</v>
      </c>
      <c r="M85" s="17">
        <v>76.0</v>
      </c>
      <c r="N85" s="17">
        <v>0.0</v>
      </c>
      <c r="O85" s="17">
        <v>0.0</v>
      </c>
      <c r="P85" s="17">
        <v>20.0</v>
      </c>
      <c r="Q85" s="16">
        <v>0.0</v>
      </c>
      <c r="R85" s="19">
        <v>289.3</v>
      </c>
      <c r="S85" s="17">
        <v>0.0</v>
      </c>
      <c r="T85" s="17">
        <v>20.0</v>
      </c>
      <c r="U85" s="16">
        <v>0.0</v>
      </c>
      <c r="V85" s="17">
        <v>30.5</v>
      </c>
      <c r="W85" s="17">
        <v>61.0</v>
      </c>
      <c r="X85" s="16">
        <v>0.0</v>
      </c>
      <c r="Y85" s="17">
        <f>+3</f>
        <v>3</v>
      </c>
      <c r="Z85" s="17">
        <f>+2</f>
        <v>2</v>
      </c>
      <c r="AA85" s="17">
        <v>-1.0</v>
      </c>
      <c r="AB85" s="17">
        <v>0.0</v>
      </c>
      <c r="AC85" s="17">
        <v>5.0</v>
      </c>
      <c r="AD85" s="17">
        <v>22.0</v>
      </c>
      <c r="AE85" s="17">
        <v>9.0</v>
      </c>
      <c r="AF85" s="17">
        <v>0.0</v>
      </c>
      <c r="AG85" s="19">
        <v>21.5</v>
      </c>
    </row>
    <row r="86">
      <c r="A86" s="16" t="s">
        <v>355</v>
      </c>
      <c r="B86" s="16">
        <v>2015.0</v>
      </c>
      <c r="C86" s="16" t="s">
        <v>512</v>
      </c>
      <c r="D86" s="17" t="s">
        <v>544</v>
      </c>
      <c r="E86" s="17">
        <v>75.0</v>
      </c>
      <c r="F86" s="17">
        <v>73.0</v>
      </c>
      <c r="G86" s="17">
        <v>0.0</v>
      </c>
      <c r="H86" s="17">
        <v>0.0</v>
      </c>
      <c r="I86" s="17">
        <v>148.0</v>
      </c>
      <c r="J86" s="16">
        <f>+6</f>
        <v>6</v>
      </c>
      <c r="K86" s="18">
        <v>0.0</v>
      </c>
      <c r="L86" s="17">
        <v>80.0</v>
      </c>
      <c r="M86" s="17">
        <v>86.0</v>
      </c>
      <c r="N86" s="17">
        <v>0.0</v>
      </c>
      <c r="O86" s="17">
        <v>0.0</v>
      </c>
      <c r="P86" s="17">
        <v>18.0</v>
      </c>
      <c r="Q86" s="16">
        <v>0.0</v>
      </c>
      <c r="R86" s="19">
        <v>280.5</v>
      </c>
      <c r="S86" s="17">
        <v>0.0</v>
      </c>
      <c r="T86" s="17">
        <v>19.0</v>
      </c>
      <c r="U86" s="16">
        <v>0.0</v>
      </c>
      <c r="V86" s="17">
        <v>29.5</v>
      </c>
      <c r="W86" s="17">
        <v>59.0</v>
      </c>
      <c r="X86" s="16">
        <v>0.0</v>
      </c>
      <c r="Y86" s="17">
        <f>+2</f>
        <v>2</v>
      </c>
      <c r="Z86" s="17">
        <f>+1</f>
        <v>1</v>
      </c>
      <c r="AA86" s="17">
        <f>+3</f>
        <v>3</v>
      </c>
      <c r="AB86" s="17">
        <v>0.0</v>
      </c>
      <c r="AC86" s="17">
        <v>5.0</v>
      </c>
      <c r="AD86" s="17">
        <v>23.0</v>
      </c>
      <c r="AE86" s="17">
        <v>6.0</v>
      </c>
      <c r="AF86" s="17">
        <v>2.0</v>
      </c>
      <c r="AG86" s="19">
        <v>21.5</v>
      </c>
    </row>
    <row r="87">
      <c r="A87" s="16" t="s">
        <v>355</v>
      </c>
      <c r="B87" s="16">
        <v>2015.0</v>
      </c>
      <c r="C87" s="16" t="s">
        <v>296</v>
      </c>
      <c r="D87" s="17" t="s">
        <v>544</v>
      </c>
      <c r="E87" s="17">
        <v>77.0</v>
      </c>
      <c r="F87" s="17">
        <v>70.0</v>
      </c>
      <c r="G87" s="17">
        <v>0.0</v>
      </c>
      <c r="H87" s="17">
        <v>0.0</v>
      </c>
      <c r="I87" s="17">
        <v>147.0</v>
      </c>
      <c r="J87" s="16">
        <f>+5</f>
        <v>5</v>
      </c>
      <c r="K87" s="18">
        <v>0.0</v>
      </c>
      <c r="L87" s="17">
        <v>93.0</v>
      </c>
      <c r="M87" s="17">
        <v>81.0</v>
      </c>
      <c r="N87" s="17">
        <v>0.0</v>
      </c>
      <c r="O87" s="17">
        <v>0.0</v>
      </c>
      <c r="P87" s="17">
        <v>21.0</v>
      </c>
      <c r="Q87" s="16">
        <v>0.0</v>
      </c>
      <c r="R87" s="19">
        <v>288.0</v>
      </c>
      <c r="S87" s="17">
        <v>0.0</v>
      </c>
      <c r="T87" s="17">
        <v>17.0</v>
      </c>
      <c r="U87" s="16">
        <v>0.0</v>
      </c>
      <c r="V87" s="17">
        <v>27.5</v>
      </c>
      <c r="W87" s="17">
        <v>55.0</v>
      </c>
      <c r="X87" s="16">
        <v>0.0</v>
      </c>
      <c r="Y87" s="17">
        <f>+4</f>
        <v>4</v>
      </c>
      <c r="Z87" s="17">
        <f>+2</f>
        <v>2</v>
      </c>
      <c r="AA87" s="17">
        <v>-1.0</v>
      </c>
      <c r="AB87" s="17">
        <v>0.0</v>
      </c>
      <c r="AC87" s="17">
        <v>5.0</v>
      </c>
      <c r="AD87" s="17">
        <v>21.0</v>
      </c>
      <c r="AE87" s="17">
        <v>10.0</v>
      </c>
      <c r="AF87" s="17">
        <v>0.0</v>
      </c>
      <c r="AG87" s="19">
        <v>20.5</v>
      </c>
    </row>
    <row r="88">
      <c r="A88" s="16" t="s">
        <v>355</v>
      </c>
      <c r="B88" s="16">
        <v>2015.0</v>
      </c>
      <c r="C88" s="16" t="s">
        <v>297</v>
      </c>
      <c r="D88" s="17" t="s">
        <v>544</v>
      </c>
      <c r="E88" s="17">
        <v>76.0</v>
      </c>
      <c r="F88" s="17">
        <v>74.0</v>
      </c>
      <c r="G88" s="17">
        <v>0.0</v>
      </c>
      <c r="H88" s="17">
        <v>0.0</v>
      </c>
      <c r="I88" s="17">
        <v>150.0</v>
      </c>
      <c r="J88" s="16">
        <f>+8</f>
        <v>8</v>
      </c>
      <c r="K88" s="18">
        <v>0.0</v>
      </c>
      <c r="L88" s="17">
        <v>84.0</v>
      </c>
      <c r="M88" s="17">
        <v>93.0</v>
      </c>
      <c r="N88" s="17">
        <v>0.0</v>
      </c>
      <c r="O88" s="17">
        <v>0.0</v>
      </c>
      <c r="P88" s="17">
        <v>11.0</v>
      </c>
      <c r="Q88" s="16">
        <v>0.0</v>
      </c>
      <c r="R88" s="19">
        <v>301.3</v>
      </c>
      <c r="S88" s="17">
        <v>0.0</v>
      </c>
      <c r="T88" s="17">
        <v>21.0</v>
      </c>
      <c r="U88" s="16">
        <v>0.0</v>
      </c>
      <c r="V88" s="17">
        <v>29.5</v>
      </c>
      <c r="W88" s="17">
        <v>59.0</v>
      </c>
      <c r="X88" s="16">
        <v>0.0</v>
      </c>
      <c r="Y88" s="17">
        <f t="shared" ref="Y88:Y89" si="15">+2</f>
        <v>2</v>
      </c>
      <c r="Z88" s="17">
        <f t="shared" ref="Z88:Z89" si="16">+4</f>
        <v>4</v>
      </c>
      <c r="AA88" s="17">
        <f>+2</f>
        <v>2</v>
      </c>
      <c r="AB88" s="17">
        <v>0.0</v>
      </c>
      <c r="AC88" s="17">
        <v>6.0</v>
      </c>
      <c r="AD88" s="17">
        <v>19.0</v>
      </c>
      <c r="AE88" s="17">
        <v>8.0</v>
      </c>
      <c r="AF88" s="17">
        <v>3.0</v>
      </c>
      <c r="AG88" s="19">
        <v>20.5</v>
      </c>
    </row>
    <row r="89">
      <c r="A89" s="16" t="s">
        <v>355</v>
      </c>
      <c r="B89" s="16">
        <v>2015.0</v>
      </c>
      <c r="C89" s="16" t="s">
        <v>425</v>
      </c>
      <c r="D89" s="17" t="s">
        <v>544</v>
      </c>
      <c r="E89" s="17">
        <v>73.0</v>
      </c>
      <c r="F89" s="17">
        <v>74.0</v>
      </c>
      <c r="G89" s="17">
        <v>0.0</v>
      </c>
      <c r="H89" s="17">
        <v>0.0</v>
      </c>
      <c r="I89" s="17">
        <v>147.0</v>
      </c>
      <c r="J89" s="16">
        <f>+5</f>
        <v>5</v>
      </c>
      <c r="K89" s="18">
        <v>0.0</v>
      </c>
      <c r="L89" s="17">
        <v>59.0</v>
      </c>
      <c r="M89" s="17">
        <v>81.0</v>
      </c>
      <c r="N89" s="17">
        <v>0.0</v>
      </c>
      <c r="O89" s="17">
        <v>0.0</v>
      </c>
      <c r="P89" s="17">
        <v>18.0</v>
      </c>
      <c r="Q89" s="16">
        <v>0.0</v>
      </c>
      <c r="R89" s="19">
        <v>284.3</v>
      </c>
      <c r="S89" s="17">
        <v>0.0</v>
      </c>
      <c r="T89" s="17">
        <v>20.0</v>
      </c>
      <c r="U89" s="16">
        <v>0.0</v>
      </c>
      <c r="V89" s="17">
        <v>30.0</v>
      </c>
      <c r="W89" s="17">
        <v>60.0</v>
      </c>
      <c r="X89" s="16">
        <v>0.0</v>
      </c>
      <c r="Y89" s="17">
        <f t="shared" si="15"/>
        <v>2</v>
      </c>
      <c r="Z89" s="17">
        <f t="shared" si="16"/>
        <v>4</v>
      </c>
      <c r="AA89" s="17">
        <v>-1.0</v>
      </c>
      <c r="AB89" s="17">
        <v>0.0</v>
      </c>
      <c r="AC89" s="17">
        <v>4.0</v>
      </c>
      <c r="AD89" s="17">
        <v>24.0</v>
      </c>
      <c r="AE89" s="17">
        <v>7.0</v>
      </c>
      <c r="AF89" s="17">
        <v>1.0</v>
      </c>
      <c r="AG89" s="19">
        <v>19.5</v>
      </c>
    </row>
    <row r="90">
      <c r="A90" s="16" t="s">
        <v>355</v>
      </c>
      <c r="B90" s="16">
        <v>2015.0</v>
      </c>
      <c r="C90" s="16" t="s">
        <v>36</v>
      </c>
      <c r="D90" s="17" t="s">
        <v>544</v>
      </c>
      <c r="E90" s="17">
        <v>75.0</v>
      </c>
      <c r="F90" s="17">
        <v>73.0</v>
      </c>
      <c r="G90" s="17">
        <v>0.0</v>
      </c>
      <c r="H90" s="17">
        <v>0.0</v>
      </c>
      <c r="I90" s="17">
        <v>148.0</v>
      </c>
      <c r="J90" s="16">
        <f>+6</f>
        <v>6</v>
      </c>
      <c r="K90" s="18">
        <v>0.0</v>
      </c>
      <c r="L90" s="17">
        <v>80.0</v>
      </c>
      <c r="M90" s="17">
        <v>86.0</v>
      </c>
      <c r="N90" s="17">
        <v>0.0</v>
      </c>
      <c r="O90" s="17">
        <v>0.0</v>
      </c>
      <c r="P90" s="17">
        <v>18.0</v>
      </c>
      <c r="Q90" s="16">
        <v>0.0</v>
      </c>
      <c r="R90" s="19">
        <v>296.3</v>
      </c>
      <c r="S90" s="17">
        <v>0.0</v>
      </c>
      <c r="T90" s="17">
        <v>23.0</v>
      </c>
      <c r="U90" s="16">
        <v>0.0</v>
      </c>
      <c r="V90" s="17">
        <v>33.0</v>
      </c>
      <c r="W90" s="17">
        <v>66.0</v>
      </c>
      <c r="X90" s="16">
        <v>0.0</v>
      </c>
      <c r="Y90" s="17">
        <f>+3</f>
        <v>3</v>
      </c>
      <c r="Z90" s="17">
        <f>+5</f>
        <v>5</v>
      </c>
      <c r="AA90" s="17">
        <v>-2.0</v>
      </c>
      <c r="AB90" s="17">
        <v>0.0</v>
      </c>
      <c r="AC90" s="17">
        <v>5.0</v>
      </c>
      <c r="AD90" s="17">
        <v>20.0</v>
      </c>
      <c r="AE90" s="17">
        <v>11.0</v>
      </c>
      <c r="AF90" s="17">
        <v>0.0</v>
      </c>
      <c r="AG90" s="19">
        <v>19.5</v>
      </c>
    </row>
    <row r="91">
      <c r="A91" s="16" t="s">
        <v>355</v>
      </c>
      <c r="B91" s="16">
        <v>2015.0</v>
      </c>
      <c r="C91" s="16" t="s">
        <v>546</v>
      </c>
      <c r="D91" s="17" t="s">
        <v>544</v>
      </c>
      <c r="E91" s="17">
        <v>76.0</v>
      </c>
      <c r="F91" s="17">
        <v>73.0</v>
      </c>
      <c r="G91" s="17">
        <v>0.0</v>
      </c>
      <c r="H91" s="17">
        <v>0.0</v>
      </c>
      <c r="I91" s="17">
        <v>149.0</v>
      </c>
      <c r="J91" s="16">
        <f>+7</f>
        <v>7</v>
      </c>
      <c r="K91" s="18">
        <v>0.0</v>
      </c>
      <c r="L91" s="17">
        <v>84.0</v>
      </c>
      <c r="M91" s="17">
        <v>91.0</v>
      </c>
      <c r="N91" s="17">
        <v>0.0</v>
      </c>
      <c r="O91" s="17">
        <v>0.0</v>
      </c>
      <c r="P91" s="17">
        <v>16.0</v>
      </c>
      <c r="Q91" s="16">
        <v>0.0</v>
      </c>
      <c r="R91" s="19">
        <v>277.5</v>
      </c>
      <c r="S91" s="17">
        <v>0.0</v>
      </c>
      <c r="T91" s="17">
        <v>17.0</v>
      </c>
      <c r="U91" s="16">
        <v>0.0</v>
      </c>
      <c r="V91" s="17">
        <v>28.0</v>
      </c>
      <c r="W91" s="17">
        <v>56.0</v>
      </c>
      <c r="X91" s="16">
        <v>0.0</v>
      </c>
      <c r="Y91" s="17">
        <f>+1</f>
        <v>1</v>
      </c>
      <c r="Z91" s="17">
        <f>+7</f>
        <v>7</v>
      </c>
      <c r="AA91" s="17">
        <v>-1.0</v>
      </c>
      <c r="AB91" s="17">
        <v>0.0</v>
      </c>
      <c r="AC91" s="17">
        <v>5.0</v>
      </c>
      <c r="AD91" s="17">
        <v>21.0</v>
      </c>
      <c r="AE91" s="17">
        <v>8.0</v>
      </c>
      <c r="AF91" s="17">
        <v>2.0</v>
      </c>
      <c r="AG91" s="19">
        <v>19.5</v>
      </c>
    </row>
    <row r="92">
      <c r="A92" s="16" t="s">
        <v>355</v>
      </c>
      <c r="B92" s="16">
        <v>2015.0</v>
      </c>
      <c r="C92" s="16" t="s">
        <v>531</v>
      </c>
      <c r="D92" s="17" t="s">
        <v>544</v>
      </c>
      <c r="E92" s="17">
        <v>73.0</v>
      </c>
      <c r="F92" s="17">
        <v>73.0</v>
      </c>
      <c r="G92" s="17">
        <v>0.0</v>
      </c>
      <c r="H92" s="17">
        <v>0.0</v>
      </c>
      <c r="I92" s="17">
        <v>146.0</v>
      </c>
      <c r="J92" s="16">
        <f>+4</f>
        <v>4</v>
      </c>
      <c r="K92" s="18">
        <v>0.0</v>
      </c>
      <c r="L92" s="17">
        <v>59.0</v>
      </c>
      <c r="M92" s="17">
        <v>76.0</v>
      </c>
      <c r="N92" s="17">
        <v>0.0</v>
      </c>
      <c r="O92" s="17">
        <v>0.0</v>
      </c>
      <c r="P92" s="17">
        <v>18.0</v>
      </c>
      <c r="Q92" s="16">
        <v>0.0</v>
      </c>
      <c r="R92" s="19">
        <v>280.0</v>
      </c>
      <c r="S92" s="17">
        <v>0.0</v>
      </c>
      <c r="T92" s="17">
        <v>22.0</v>
      </c>
      <c r="U92" s="16">
        <v>0.0</v>
      </c>
      <c r="V92" s="17">
        <v>30.0</v>
      </c>
      <c r="W92" s="17">
        <v>60.0</v>
      </c>
      <c r="X92" s="16">
        <v>0.0</v>
      </c>
      <c r="Y92" s="17" t="s">
        <v>366</v>
      </c>
      <c r="Z92" s="17">
        <f>+3</f>
        <v>3</v>
      </c>
      <c r="AA92" s="17">
        <f>+1</f>
        <v>1</v>
      </c>
      <c r="AB92" s="17">
        <v>0.0</v>
      </c>
      <c r="AC92" s="17">
        <v>3.0</v>
      </c>
      <c r="AD92" s="17">
        <v>26.0</v>
      </c>
      <c r="AE92" s="17">
        <v>7.0</v>
      </c>
      <c r="AF92" s="17">
        <v>0.0</v>
      </c>
      <c r="AG92" s="19">
        <v>18.5</v>
      </c>
    </row>
    <row r="93">
      <c r="A93" s="16" t="s">
        <v>355</v>
      </c>
      <c r="B93" s="16">
        <v>2015.0</v>
      </c>
      <c r="C93" s="16" t="s">
        <v>368</v>
      </c>
      <c r="D93" s="17" t="s">
        <v>544</v>
      </c>
      <c r="E93" s="17">
        <v>71.0</v>
      </c>
      <c r="F93" s="17">
        <v>77.0</v>
      </c>
      <c r="G93" s="17">
        <v>0.0</v>
      </c>
      <c r="H93" s="17">
        <v>0.0</v>
      </c>
      <c r="I93" s="17">
        <v>148.0</v>
      </c>
      <c r="J93" s="16">
        <f t="shared" ref="J93:J94" si="17">+6</f>
        <v>6</v>
      </c>
      <c r="K93" s="18">
        <v>0.0</v>
      </c>
      <c r="L93" s="17">
        <v>39.0</v>
      </c>
      <c r="M93" s="17">
        <v>86.0</v>
      </c>
      <c r="N93" s="17">
        <v>0.0</v>
      </c>
      <c r="O93" s="17">
        <v>0.0</v>
      </c>
      <c r="P93" s="17">
        <v>11.0</v>
      </c>
      <c r="Q93" s="16">
        <v>0.0</v>
      </c>
      <c r="R93" s="19">
        <v>304.8</v>
      </c>
      <c r="S93" s="17">
        <v>0.0</v>
      </c>
      <c r="T93" s="17">
        <v>19.0</v>
      </c>
      <c r="U93" s="16">
        <v>0.0</v>
      </c>
      <c r="V93" s="17">
        <v>29.0</v>
      </c>
      <c r="W93" s="17">
        <v>58.0</v>
      </c>
      <c r="X93" s="16">
        <v>0.0</v>
      </c>
      <c r="Y93" s="17">
        <f t="shared" ref="Y93:Y94" si="18">+1</f>
        <v>1</v>
      </c>
      <c r="Z93" s="17">
        <f>+5</f>
        <v>5</v>
      </c>
      <c r="AA93" s="17" t="s">
        <v>366</v>
      </c>
      <c r="AB93" s="17">
        <v>0.0</v>
      </c>
      <c r="AC93" s="17">
        <v>4.0</v>
      </c>
      <c r="AD93" s="17">
        <v>23.0</v>
      </c>
      <c r="AE93" s="17">
        <v>8.0</v>
      </c>
      <c r="AF93" s="17">
        <v>1.0</v>
      </c>
      <c r="AG93" s="19">
        <v>18.5</v>
      </c>
    </row>
    <row r="94">
      <c r="A94" s="16" t="s">
        <v>355</v>
      </c>
      <c r="B94" s="16">
        <v>2015.0</v>
      </c>
      <c r="C94" s="16" t="s">
        <v>582</v>
      </c>
      <c r="D94" s="17" t="s">
        <v>544</v>
      </c>
      <c r="E94" s="17">
        <v>78.0</v>
      </c>
      <c r="F94" s="17">
        <v>70.0</v>
      </c>
      <c r="G94" s="17">
        <v>0.0</v>
      </c>
      <c r="H94" s="17">
        <v>0.0</v>
      </c>
      <c r="I94" s="17">
        <v>148.0</v>
      </c>
      <c r="J94" s="16">
        <f t="shared" si="17"/>
        <v>6</v>
      </c>
      <c r="K94" s="18">
        <v>0.0</v>
      </c>
      <c r="L94" s="17">
        <v>96.0</v>
      </c>
      <c r="M94" s="17">
        <v>86.0</v>
      </c>
      <c r="N94" s="17">
        <v>0.0</v>
      </c>
      <c r="O94" s="17">
        <v>0.0</v>
      </c>
      <c r="P94" s="17">
        <v>15.0</v>
      </c>
      <c r="Q94" s="16">
        <v>0.0</v>
      </c>
      <c r="R94" s="19">
        <v>289.0</v>
      </c>
      <c r="S94" s="17">
        <v>0.0</v>
      </c>
      <c r="T94" s="17">
        <v>23.0</v>
      </c>
      <c r="U94" s="16">
        <v>0.0</v>
      </c>
      <c r="V94" s="17">
        <v>31.0</v>
      </c>
      <c r="W94" s="17">
        <v>62.0</v>
      </c>
      <c r="X94" s="16">
        <v>0.0</v>
      </c>
      <c r="Y94" s="17">
        <f t="shared" si="18"/>
        <v>1</v>
      </c>
      <c r="Z94" s="17">
        <f>+6</f>
        <v>6</v>
      </c>
      <c r="AA94" s="17">
        <v>-1.0</v>
      </c>
      <c r="AB94" s="17">
        <v>0.0</v>
      </c>
      <c r="AC94" s="17">
        <v>3.0</v>
      </c>
      <c r="AD94" s="17">
        <v>26.0</v>
      </c>
      <c r="AE94" s="17">
        <v>5.0</v>
      </c>
      <c r="AF94" s="17">
        <v>2.0</v>
      </c>
      <c r="AG94" s="19">
        <v>17.5</v>
      </c>
    </row>
    <row r="95">
      <c r="A95" s="16" t="s">
        <v>355</v>
      </c>
      <c r="B95" s="16">
        <v>2015.0</v>
      </c>
      <c r="C95" s="16" t="s">
        <v>204</v>
      </c>
      <c r="D95" s="17" t="s">
        <v>544</v>
      </c>
      <c r="E95" s="17">
        <v>76.0</v>
      </c>
      <c r="F95" s="17">
        <v>75.0</v>
      </c>
      <c r="G95" s="17">
        <v>0.0</v>
      </c>
      <c r="H95" s="17">
        <v>0.0</v>
      </c>
      <c r="I95" s="17">
        <v>151.0</v>
      </c>
      <c r="J95" s="16">
        <f>+9</f>
        <v>9</v>
      </c>
      <c r="K95" s="18">
        <v>0.0</v>
      </c>
      <c r="L95" s="17">
        <v>84.0</v>
      </c>
      <c r="M95" s="17">
        <v>96.0</v>
      </c>
      <c r="N95" s="17">
        <v>0.0</v>
      </c>
      <c r="O95" s="17">
        <v>0.0</v>
      </c>
      <c r="P95" s="17">
        <v>16.0</v>
      </c>
      <c r="Q95" s="16">
        <v>0.0</v>
      </c>
      <c r="R95" s="19">
        <v>314.5</v>
      </c>
      <c r="S95" s="17">
        <v>0.0</v>
      </c>
      <c r="T95" s="17">
        <v>18.0</v>
      </c>
      <c r="U95" s="16">
        <v>0.0</v>
      </c>
      <c r="V95" s="17">
        <v>29.5</v>
      </c>
      <c r="W95" s="17">
        <v>59.0</v>
      </c>
      <c r="X95" s="16">
        <v>0.0</v>
      </c>
      <c r="Y95" s="17">
        <f>+4</f>
        <v>4</v>
      </c>
      <c r="Z95" s="17">
        <f>+1</f>
        <v>1</v>
      </c>
      <c r="AA95" s="17">
        <f>+4</f>
        <v>4</v>
      </c>
      <c r="AB95" s="17">
        <v>0.0</v>
      </c>
      <c r="AC95" s="17">
        <v>5.0</v>
      </c>
      <c r="AD95" s="17">
        <v>19.0</v>
      </c>
      <c r="AE95" s="17">
        <v>10.0</v>
      </c>
      <c r="AF95" s="17">
        <v>2.0</v>
      </c>
      <c r="AG95" s="19">
        <v>17.5</v>
      </c>
    </row>
    <row r="96">
      <c r="A96" s="16" t="s">
        <v>355</v>
      </c>
      <c r="B96" s="16">
        <v>2015.0</v>
      </c>
      <c r="C96" s="18" t="s">
        <v>529</v>
      </c>
      <c r="D96" s="17" t="s">
        <v>544</v>
      </c>
      <c r="E96" s="17">
        <v>76.0</v>
      </c>
      <c r="F96" s="17">
        <v>73.0</v>
      </c>
      <c r="G96" s="17">
        <v>0.0</v>
      </c>
      <c r="H96" s="17">
        <v>0.0</v>
      </c>
      <c r="I96" s="17">
        <v>149.0</v>
      </c>
      <c r="J96" s="18">
        <f>+7</f>
        <v>7</v>
      </c>
      <c r="K96" s="18">
        <v>0.0</v>
      </c>
      <c r="L96" s="17">
        <v>84.0</v>
      </c>
      <c r="M96" s="17">
        <v>91.0</v>
      </c>
      <c r="N96" s="17">
        <v>0.0</v>
      </c>
      <c r="O96" s="17">
        <v>0.0</v>
      </c>
      <c r="P96" s="17">
        <v>16.0</v>
      </c>
      <c r="Q96" s="16">
        <v>0.0</v>
      </c>
      <c r="R96" s="19">
        <v>312.8</v>
      </c>
      <c r="S96" s="17">
        <v>0.0</v>
      </c>
      <c r="T96" s="17">
        <v>19.0</v>
      </c>
      <c r="U96" s="16">
        <v>0.0</v>
      </c>
      <c r="V96" s="17">
        <v>29.0</v>
      </c>
      <c r="W96" s="17">
        <v>58.0</v>
      </c>
      <c r="X96" s="16">
        <v>0.0</v>
      </c>
      <c r="Y96" s="17">
        <f>+1</f>
        <v>1</v>
      </c>
      <c r="Z96" s="17">
        <f>+8</f>
        <v>8</v>
      </c>
      <c r="AA96" s="17">
        <v>-2.0</v>
      </c>
      <c r="AB96" s="17">
        <v>0.0</v>
      </c>
      <c r="AC96" s="17">
        <v>3.0</v>
      </c>
      <c r="AD96" s="17">
        <v>25.0</v>
      </c>
      <c r="AE96" s="17">
        <v>6.0</v>
      </c>
      <c r="AF96" s="17">
        <v>2.0</v>
      </c>
      <c r="AG96" s="19">
        <v>16.5</v>
      </c>
    </row>
    <row r="97">
      <c r="A97" s="16" t="s">
        <v>355</v>
      </c>
      <c r="B97" s="16">
        <v>2015.0</v>
      </c>
      <c r="C97" s="16" t="s">
        <v>581</v>
      </c>
      <c r="D97" s="17" t="s">
        <v>544</v>
      </c>
      <c r="E97" s="17">
        <v>77.0</v>
      </c>
      <c r="F97" s="17">
        <v>73.0</v>
      </c>
      <c r="G97" s="17">
        <v>0.0</v>
      </c>
      <c r="H97" s="17">
        <v>0.0</v>
      </c>
      <c r="I97" s="17">
        <v>150.0</v>
      </c>
      <c r="J97" s="16">
        <f>+8</f>
        <v>8</v>
      </c>
      <c r="K97" s="18">
        <v>0.0</v>
      </c>
      <c r="L97" s="17">
        <v>93.0</v>
      </c>
      <c r="M97" s="17">
        <v>93.0</v>
      </c>
      <c r="N97" s="17">
        <v>0.0</v>
      </c>
      <c r="O97" s="17">
        <v>0.0</v>
      </c>
      <c r="P97" s="17">
        <v>9.0</v>
      </c>
      <c r="Q97" s="16">
        <v>0.0</v>
      </c>
      <c r="R97" s="19">
        <v>291.3</v>
      </c>
      <c r="S97" s="17">
        <v>0.0</v>
      </c>
      <c r="T97" s="17">
        <v>19.0</v>
      </c>
      <c r="U97" s="16">
        <v>0.0</v>
      </c>
      <c r="V97" s="17">
        <v>30.5</v>
      </c>
      <c r="W97" s="17">
        <v>61.0</v>
      </c>
      <c r="X97" s="16">
        <v>0.0</v>
      </c>
      <c r="Y97" s="17">
        <f t="shared" ref="Y97:Z97" si="19">+3</f>
        <v>3</v>
      </c>
      <c r="Z97" s="17">
        <f t="shared" si="19"/>
        <v>3</v>
      </c>
      <c r="AA97" s="17">
        <f>+2</f>
        <v>2</v>
      </c>
      <c r="AB97" s="17">
        <v>0.0</v>
      </c>
      <c r="AC97" s="17">
        <v>4.0</v>
      </c>
      <c r="AD97" s="17">
        <v>21.0</v>
      </c>
      <c r="AE97" s="17">
        <v>10.0</v>
      </c>
      <c r="AF97" s="17">
        <v>1.0</v>
      </c>
      <c r="AG97" s="19">
        <v>16.5</v>
      </c>
    </row>
    <row r="98">
      <c r="A98" s="16" t="s">
        <v>355</v>
      </c>
      <c r="B98" s="16">
        <v>2015.0</v>
      </c>
      <c r="C98" s="16" t="s">
        <v>523</v>
      </c>
      <c r="D98" s="17" t="s">
        <v>544</v>
      </c>
      <c r="E98" s="17">
        <v>76.0</v>
      </c>
      <c r="F98" s="17">
        <v>72.0</v>
      </c>
      <c r="G98" s="17">
        <v>0.0</v>
      </c>
      <c r="H98" s="17">
        <v>0.0</v>
      </c>
      <c r="I98" s="17">
        <v>148.0</v>
      </c>
      <c r="J98" s="16">
        <f>+6</f>
        <v>6</v>
      </c>
      <c r="K98" s="18">
        <v>0.0</v>
      </c>
      <c r="L98" s="17">
        <v>84.0</v>
      </c>
      <c r="M98" s="17">
        <v>86.0</v>
      </c>
      <c r="N98" s="17">
        <v>0.0</v>
      </c>
      <c r="O98" s="17">
        <v>0.0</v>
      </c>
      <c r="P98" s="17">
        <v>14.0</v>
      </c>
      <c r="Q98" s="16">
        <v>0.0</v>
      </c>
      <c r="R98" s="19">
        <v>287.3</v>
      </c>
      <c r="S98" s="17">
        <v>0.0</v>
      </c>
      <c r="T98" s="17">
        <v>22.0</v>
      </c>
      <c r="U98" s="16">
        <v>0.0</v>
      </c>
      <c r="V98" s="17">
        <v>31.0</v>
      </c>
      <c r="W98" s="17">
        <v>62.0</v>
      </c>
      <c r="X98" s="16">
        <v>0.0</v>
      </c>
      <c r="Y98" s="17">
        <f>+2</f>
        <v>2</v>
      </c>
      <c r="Z98" s="17">
        <f t="shared" ref="Z98:Z99" si="20">+4</f>
        <v>4</v>
      </c>
      <c r="AA98" s="17" t="s">
        <v>366</v>
      </c>
      <c r="AB98" s="17">
        <v>0.0</v>
      </c>
      <c r="AC98" s="17">
        <v>2.0</v>
      </c>
      <c r="AD98" s="17">
        <v>26.0</v>
      </c>
      <c r="AE98" s="17">
        <v>8.0</v>
      </c>
      <c r="AF98" s="17">
        <v>0.0</v>
      </c>
      <c r="AG98" s="19">
        <v>15.0</v>
      </c>
    </row>
    <row r="99">
      <c r="A99" s="16" t="s">
        <v>355</v>
      </c>
      <c r="B99" s="16">
        <v>2015.0</v>
      </c>
      <c r="C99" s="16" t="s">
        <v>282</v>
      </c>
      <c r="D99" s="17" t="s">
        <v>544</v>
      </c>
      <c r="E99" s="17">
        <v>78.0</v>
      </c>
      <c r="F99" s="17">
        <v>74.0</v>
      </c>
      <c r="G99" s="17">
        <v>0.0</v>
      </c>
      <c r="H99" s="17">
        <v>0.0</v>
      </c>
      <c r="I99" s="17">
        <v>152.0</v>
      </c>
      <c r="J99" s="16">
        <f>+10</f>
        <v>10</v>
      </c>
      <c r="K99" s="18">
        <v>0.0</v>
      </c>
      <c r="L99" s="17">
        <v>96.0</v>
      </c>
      <c r="M99" s="17">
        <v>97.0</v>
      </c>
      <c r="N99" s="17">
        <v>0.0</v>
      </c>
      <c r="O99" s="17">
        <v>0.0</v>
      </c>
      <c r="P99" s="17">
        <v>16.0</v>
      </c>
      <c r="Q99" s="16">
        <v>0.0</v>
      </c>
      <c r="R99" s="19">
        <v>305.5</v>
      </c>
      <c r="S99" s="17">
        <v>0.0</v>
      </c>
      <c r="T99" s="17">
        <v>20.0</v>
      </c>
      <c r="U99" s="16">
        <v>0.0</v>
      </c>
      <c r="V99" s="17">
        <v>32.5</v>
      </c>
      <c r="W99" s="17">
        <v>65.0</v>
      </c>
      <c r="X99" s="16">
        <v>0.0</v>
      </c>
      <c r="Y99" s="17">
        <f>+5</f>
        <v>5</v>
      </c>
      <c r="Z99" s="17">
        <f t="shared" si="20"/>
        <v>4</v>
      </c>
      <c r="AA99" s="17">
        <f>+1</f>
        <v>1</v>
      </c>
      <c r="AB99" s="17">
        <v>0.0</v>
      </c>
      <c r="AC99" s="17">
        <v>4.0</v>
      </c>
      <c r="AD99" s="17">
        <v>18.0</v>
      </c>
      <c r="AE99" s="17">
        <v>14.0</v>
      </c>
      <c r="AF99" s="17">
        <v>0.0</v>
      </c>
      <c r="AG99" s="19">
        <v>14.0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8.0"/>
    <col customWidth="1" min="2" max="2" width="4.43"/>
    <col customWidth="1" min="3" max="3" width="20.29"/>
    <col customWidth="1" min="4" max="4" width="4.86"/>
    <col customWidth="1" min="5" max="8" width="2.86"/>
    <col customWidth="1" min="9" max="9" width="3.57"/>
    <col customWidth="1" min="10" max="10" width="3.29"/>
    <col customWidth="1" min="11" max="11" width="8.57"/>
    <col customWidth="1" min="12" max="15" width="5.57"/>
    <col customWidth="1" min="16" max="16" width="5.29"/>
    <col customWidth="1" min="17" max="17" width="4.57"/>
    <col customWidth="1" min="18" max="18" width="4.86"/>
    <col customWidth="1" min="19" max="19" width="4.57"/>
    <col customWidth="1" min="20" max="20" width="5.57"/>
    <col customWidth="1" min="21" max="21" width="4.57"/>
    <col customWidth="1" min="22" max="22" width="7.0"/>
    <col customWidth="1" min="23" max="23" width="6.57"/>
    <col customWidth="1" min="24" max="24" width="4.57"/>
    <col customWidth="1" min="25" max="27" width="3.57"/>
    <col customWidth="1" min="28" max="28" width="4.0"/>
    <col customWidth="1" min="29" max="30" width="4.14"/>
    <col customWidth="1" min="31" max="31" width="4.43"/>
    <col customWidth="1" min="32" max="32" width="4.0"/>
    <col customWidth="1" min="33" max="33" width="4.86"/>
  </cols>
  <sheetData>
    <row r="1">
      <c r="A1" s="11" t="s">
        <v>319</v>
      </c>
      <c r="B1" s="11" t="s">
        <v>323</v>
      </c>
      <c r="C1" s="11" t="s">
        <v>2</v>
      </c>
      <c r="D1" s="12" t="s">
        <v>324</v>
      </c>
      <c r="E1" s="12" t="s">
        <v>326</v>
      </c>
      <c r="F1" s="12" t="s">
        <v>327</v>
      </c>
      <c r="G1" s="12" t="s">
        <v>328</v>
      </c>
      <c r="H1" s="12" t="s">
        <v>329</v>
      </c>
      <c r="I1" s="12" t="s">
        <v>330</v>
      </c>
      <c r="J1" s="11" t="s">
        <v>331</v>
      </c>
      <c r="K1" s="13" t="s">
        <v>332</v>
      </c>
      <c r="L1" s="12" t="s">
        <v>335</v>
      </c>
      <c r="M1" s="12" t="s">
        <v>336</v>
      </c>
      <c r="N1" s="12" t="s">
        <v>337</v>
      </c>
      <c r="O1" s="12" t="s">
        <v>338</v>
      </c>
      <c r="P1" s="12" t="s">
        <v>339</v>
      </c>
      <c r="Q1" s="11" t="s">
        <v>21</v>
      </c>
      <c r="R1" s="14" t="s">
        <v>341</v>
      </c>
      <c r="S1" s="12" t="s">
        <v>21</v>
      </c>
      <c r="T1" s="12" t="s">
        <v>342</v>
      </c>
      <c r="U1" s="11" t="s">
        <v>21</v>
      </c>
      <c r="V1" s="12" t="s">
        <v>343</v>
      </c>
      <c r="W1" s="12" t="s">
        <v>344</v>
      </c>
      <c r="X1" s="11" t="s">
        <v>21</v>
      </c>
      <c r="Y1" s="12" t="s">
        <v>345</v>
      </c>
      <c r="Z1" s="12" t="s">
        <v>347</v>
      </c>
      <c r="AA1" s="12" t="s">
        <v>348</v>
      </c>
      <c r="AB1" s="12" t="s">
        <v>349</v>
      </c>
      <c r="AC1" s="12" t="s">
        <v>350</v>
      </c>
      <c r="AD1" s="12" t="s">
        <v>351</v>
      </c>
      <c r="AE1" s="12" t="s">
        <v>352</v>
      </c>
      <c r="AF1" s="12" t="s">
        <v>353</v>
      </c>
      <c r="AG1" s="14" t="s">
        <v>354</v>
      </c>
    </row>
    <row r="2">
      <c r="A2" s="16" t="s">
        <v>355</v>
      </c>
      <c r="B2" s="16">
        <v>2014.0</v>
      </c>
      <c r="C2" s="16" t="s">
        <v>83</v>
      </c>
      <c r="D2" s="17">
        <v>1.0</v>
      </c>
      <c r="E2" s="17">
        <v>73.0</v>
      </c>
      <c r="F2" s="17">
        <v>66.0</v>
      </c>
      <c r="G2" s="17">
        <v>64.0</v>
      </c>
      <c r="H2" s="17">
        <v>66.0</v>
      </c>
      <c r="I2" s="17">
        <v>269.0</v>
      </c>
      <c r="J2" s="16">
        <v>-15.0</v>
      </c>
      <c r="K2" s="18">
        <v>1440000.0</v>
      </c>
      <c r="L2" s="17">
        <v>65.0</v>
      </c>
      <c r="M2" s="17">
        <v>17.0</v>
      </c>
      <c r="N2" s="17">
        <v>3.0</v>
      </c>
      <c r="O2" s="17">
        <v>1.0</v>
      </c>
      <c r="P2" s="17">
        <v>42.0</v>
      </c>
      <c r="Q2" s="16" t="s">
        <v>430</v>
      </c>
      <c r="R2" s="19">
        <v>299.0</v>
      </c>
      <c r="S2" s="17">
        <v>28.0</v>
      </c>
      <c r="T2" s="17">
        <v>46.0</v>
      </c>
      <c r="U2" s="16" t="s">
        <v>439</v>
      </c>
      <c r="V2" s="17">
        <v>26.8</v>
      </c>
      <c r="W2" s="17">
        <v>107.0</v>
      </c>
      <c r="X2" s="16" t="s">
        <v>392</v>
      </c>
      <c r="Y2" s="17">
        <v>-4.0</v>
      </c>
      <c r="Z2" s="17">
        <v>-6.0</v>
      </c>
      <c r="AA2" s="17">
        <v>-5.0</v>
      </c>
      <c r="AB2" s="17">
        <v>2.0</v>
      </c>
      <c r="AC2" s="17">
        <v>17.0</v>
      </c>
      <c r="AD2" s="17">
        <v>48.0</v>
      </c>
      <c r="AE2" s="17">
        <v>4.0</v>
      </c>
      <c r="AF2" s="17">
        <v>1.0</v>
      </c>
      <c r="AG2" s="19">
        <v>118.0</v>
      </c>
    </row>
    <row r="3">
      <c r="A3" s="16" t="s">
        <v>355</v>
      </c>
      <c r="B3" s="16">
        <v>2014.0</v>
      </c>
      <c r="C3" s="16" t="s">
        <v>499</v>
      </c>
      <c r="D3" s="17" t="s">
        <v>388</v>
      </c>
      <c r="E3" s="17">
        <v>70.0</v>
      </c>
      <c r="F3" s="17">
        <v>71.0</v>
      </c>
      <c r="G3" s="17">
        <v>65.0</v>
      </c>
      <c r="H3" s="17">
        <v>65.0</v>
      </c>
      <c r="I3" s="17">
        <v>271.0</v>
      </c>
      <c r="J3" s="16">
        <v>-13.0</v>
      </c>
      <c r="K3" s="18">
        <v>597333.0</v>
      </c>
      <c r="L3" s="17">
        <v>26.0</v>
      </c>
      <c r="M3" s="17">
        <v>33.0</v>
      </c>
      <c r="N3" s="17">
        <v>11.0</v>
      </c>
      <c r="O3" s="17">
        <v>2.0</v>
      </c>
      <c r="P3" s="17">
        <v>38.0</v>
      </c>
      <c r="Q3" s="16" t="s">
        <v>420</v>
      </c>
      <c r="R3" s="19">
        <v>291.1</v>
      </c>
      <c r="S3" s="17">
        <v>48.0</v>
      </c>
      <c r="T3" s="17">
        <v>53.0</v>
      </c>
      <c r="U3" s="16">
        <v>14.0</v>
      </c>
      <c r="V3" s="17">
        <v>28.0</v>
      </c>
      <c r="W3" s="17">
        <v>112.0</v>
      </c>
      <c r="X3" s="16" t="s">
        <v>462</v>
      </c>
      <c r="Y3" s="17" t="s">
        <v>366</v>
      </c>
      <c r="Z3" s="17">
        <v>-7.0</v>
      </c>
      <c r="AA3" s="17">
        <v>-6.0</v>
      </c>
      <c r="AB3" s="17">
        <v>1.0</v>
      </c>
      <c r="AC3" s="17">
        <v>17.0</v>
      </c>
      <c r="AD3" s="17">
        <v>49.0</v>
      </c>
      <c r="AE3" s="17">
        <v>4.0</v>
      </c>
      <c r="AF3" s="17">
        <v>1.0</v>
      </c>
      <c r="AG3" s="19">
        <v>100.5</v>
      </c>
    </row>
    <row r="4">
      <c r="A4" s="16" t="s">
        <v>355</v>
      </c>
      <c r="B4" s="16">
        <v>2014.0</v>
      </c>
      <c r="C4" s="16" t="s">
        <v>277</v>
      </c>
      <c r="D4" s="17" t="s">
        <v>388</v>
      </c>
      <c r="E4" s="17">
        <v>69.0</v>
      </c>
      <c r="F4" s="17">
        <v>66.0</v>
      </c>
      <c r="G4" s="17">
        <v>67.0</v>
      </c>
      <c r="H4" s="17">
        <v>69.0</v>
      </c>
      <c r="I4" s="17">
        <v>271.0</v>
      </c>
      <c r="J4" s="16">
        <v>-13.0</v>
      </c>
      <c r="K4" s="18">
        <v>597333.0</v>
      </c>
      <c r="L4" s="17">
        <v>17.0</v>
      </c>
      <c r="M4" s="17">
        <v>3.0</v>
      </c>
      <c r="N4" s="17">
        <v>2.0</v>
      </c>
      <c r="O4" s="17">
        <v>2.0</v>
      </c>
      <c r="P4" s="17">
        <v>38.0</v>
      </c>
      <c r="Q4" s="16" t="s">
        <v>420</v>
      </c>
      <c r="R4" s="19">
        <v>306.0</v>
      </c>
      <c r="S4" s="17" t="s">
        <v>381</v>
      </c>
      <c r="T4" s="17">
        <v>54.0</v>
      </c>
      <c r="U4" s="16" t="s">
        <v>430</v>
      </c>
      <c r="V4" s="17">
        <v>28.5</v>
      </c>
      <c r="W4" s="17">
        <v>114.0</v>
      </c>
      <c r="X4" s="16" t="s">
        <v>374</v>
      </c>
      <c r="Y4" s="17">
        <v>-1.0</v>
      </c>
      <c r="Z4" s="17">
        <v>-4.0</v>
      </c>
      <c r="AA4" s="17">
        <v>-8.0</v>
      </c>
      <c r="AB4" s="17">
        <v>1.0</v>
      </c>
      <c r="AC4" s="17">
        <v>17.0</v>
      </c>
      <c r="AD4" s="17">
        <v>48.0</v>
      </c>
      <c r="AE4" s="17">
        <v>6.0</v>
      </c>
      <c r="AF4" s="17">
        <v>0.0</v>
      </c>
      <c r="AG4" s="19">
        <v>100.0</v>
      </c>
    </row>
    <row r="5">
      <c r="A5" s="16" t="s">
        <v>355</v>
      </c>
      <c r="B5" s="16">
        <v>2014.0</v>
      </c>
      <c r="C5" s="16" t="s">
        <v>160</v>
      </c>
      <c r="D5" s="17" t="s">
        <v>388</v>
      </c>
      <c r="E5" s="17">
        <v>70.0</v>
      </c>
      <c r="F5" s="17">
        <v>66.0</v>
      </c>
      <c r="G5" s="17">
        <v>65.0</v>
      </c>
      <c r="H5" s="17">
        <v>70.0</v>
      </c>
      <c r="I5" s="17">
        <v>271.0</v>
      </c>
      <c r="J5" s="16">
        <v>-13.0</v>
      </c>
      <c r="K5" s="18">
        <v>597333.0</v>
      </c>
      <c r="L5" s="17">
        <v>26.0</v>
      </c>
      <c r="M5" s="17">
        <v>5.0</v>
      </c>
      <c r="N5" s="17">
        <v>1.0</v>
      </c>
      <c r="O5" s="17">
        <v>2.0</v>
      </c>
      <c r="P5" s="17">
        <v>39.0</v>
      </c>
      <c r="Q5" s="16" t="s">
        <v>478</v>
      </c>
      <c r="R5" s="19">
        <v>302.5</v>
      </c>
      <c r="S5" s="17">
        <v>17.0</v>
      </c>
      <c r="T5" s="17">
        <v>54.0</v>
      </c>
      <c r="U5" s="16" t="s">
        <v>430</v>
      </c>
      <c r="V5" s="17">
        <v>28.0</v>
      </c>
      <c r="W5" s="17">
        <v>112.0</v>
      </c>
      <c r="X5" s="16" t="s">
        <v>462</v>
      </c>
      <c r="Y5" s="17" t="s">
        <v>366</v>
      </c>
      <c r="Z5" s="17">
        <v>-9.0</v>
      </c>
      <c r="AA5" s="17">
        <v>-4.0</v>
      </c>
      <c r="AB5" s="17">
        <v>0.0</v>
      </c>
      <c r="AC5" s="17">
        <v>20.0</v>
      </c>
      <c r="AD5" s="17">
        <v>45.0</v>
      </c>
      <c r="AE5" s="17">
        <v>7.0</v>
      </c>
      <c r="AF5" s="17">
        <v>0.0</v>
      </c>
      <c r="AG5" s="19">
        <v>99.0</v>
      </c>
    </row>
    <row r="6">
      <c r="A6" s="16" t="s">
        <v>355</v>
      </c>
      <c r="B6" s="16">
        <v>2014.0</v>
      </c>
      <c r="C6" s="16" t="s">
        <v>60</v>
      </c>
      <c r="D6" s="17" t="s">
        <v>386</v>
      </c>
      <c r="E6" s="17">
        <v>70.0</v>
      </c>
      <c r="F6" s="17">
        <v>69.0</v>
      </c>
      <c r="G6" s="17">
        <v>64.0</v>
      </c>
      <c r="H6" s="17">
        <v>70.0</v>
      </c>
      <c r="I6" s="17">
        <v>273.0</v>
      </c>
      <c r="J6" s="16">
        <v>-11.0</v>
      </c>
      <c r="K6" s="18">
        <v>304000.0</v>
      </c>
      <c r="L6" s="17">
        <v>26.0</v>
      </c>
      <c r="M6" s="17">
        <v>17.0</v>
      </c>
      <c r="N6" s="17">
        <v>3.0</v>
      </c>
      <c r="O6" s="17">
        <v>5.0</v>
      </c>
      <c r="P6" s="17">
        <v>33.0</v>
      </c>
      <c r="Q6" s="16" t="s">
        <v>445</v>
      </c>
      <c r="R6" s="19">
        <v>313.0</v>
      </c>
      <c r="S6" s="17">
        <v>4.0</v>
      </c>
      <c r="T6" s="17">
        <v>54.0</v>
      </c>
      <c r="U6" s="16" t="s">
        <v>430</v>
      </c>
      <c r="V6" s="17">
        <v>28.5</v>
      </c>
      <c r="W6" s="17">
        <v>114.0</v>
      </c>
      <c r="X6" s="16" t="s">
        <v>374</v>
      </c>
      <c r="Y6" s="17">
        <v>-4.0</v>
      </c>
      <c r="Z6" s="17" t="s">
        <v>366</v>
      </c>
      <c r="AA6" s="17">
        <v>-7.0</v>
      </c>
      <c r="AB6" s="17">
        <v>0.0</v>
      </c>
      <c r="AC6" s="17">
        <v>22.0</v>
      </c>
      <c r="AD6" s="17">
        <v>40.0</v>
      </c>
      <c r="AE6" s="17">
        <v>9.0</v>
      </c>
      <c r="AF6" s="17">
        <v>1.0</v>
      </c>
      <c r="AG6" s="19">
        <v>94.5</v>
      </c>
    </row>
    <row r="7">
      <c r="A7" s="16" t="s">
        <v>355</v>
      </c>
      <c r="B7" s="16">
        <v>2014.0</v>
      </c>
      <c r="C7" s="16" t="s">
        <v>228</v>
      </c>
      <c r="D7" s="17" t="s">
        <v>428</v>
      </c>
      <c r="E7" s="17">
        <v>73.0</v>
      </c>
      <c r="F7" s="17">
        <v>67.0</v>
      </c>
      <c r="G7" s="17">
        <v>65.0</v>
      </c>
      <c r="H7" s="17">
        <v>73.0</v>
      </c>
      <c r="I7" s="17">
        <v>278.0</v>
      </c>
      <c r="J7" s="16">
        <v>-6.0</v>
      </c>
      <c r="K7" s="18">
        <v>61600.0</v>
      </c>
      <c r="L7" s="17">
        <v>65.0</v>
      </c>
      <c r="M7" s="17">
        <v>23.0</v>
      </c>
      <c r="N7" s="17">
        <v>7.0</v>
      </c>
      <c r="O7" s="17">
        <v>26.0</v>
      </c>
      <c r="P7" s="17">
        <v>42.0</v>
      </c>
      <c r="Q7" s="16" t="s">
        <v>430</v>
      </c>
      <c r="R7" s="19">
        <v>296.1</v>
      </c>
      <c r="S7" s="17">
        <v>37.0</v>
      </c>
      <c r="T7" s="17">
        <v>55.0</v>
      </c>
      <c r="U7" s="16" t="s">
        <v>456</v>
      </c>
      <c r="V7" s="17">
        <v>29.0</v>
      </c>
      <c r="W7" s="17">
        <v>116.0</v>
      </c>
      <c r="X7" s="16" t="s">
        <v>490</v>
      </c>
      <c r="Y7" s="17">
        <f>+3</f>
        <v>3</v>
      </c>
      <c r="Z7" s="17">
        <v>-1.0</v>
      </c>
      <c r="AA7" s="17">
        <v>-8.0</v>
      </c>
      <c r="AB7" s="17">
        <v>1.0</v>
      </c>
      <c r="AC7" s="17">
        <v>25.0</v>
      </c>
      <c r="AD7" s="17">
        <v>32.0</v>
      </c>
      <c r="AE7" s="17">
        <v>8.0</v>
      </c>
      <c r="AF7" s="17">
        <v>6.0</v>
      </c>
      <c r="AG7" s="19">
        <v>92.0</v>
      </c>
    </row>
    <row r="8">
      <c r="A8" s="16" t="s">
        <v>355</v>
      </c>
      <c r="B8" s="16">
        <v>2014.0</v>
      </c>
      <c r="C8" s="16" t="s">
        <v>496</v>
      </c>
      <c r="D8" s="17" t="s">
        <v>386</v>
      </c>
      <c r="E8" s="17">
        <v>69.0</v>
      </c>
      <c r="F8" s="17">
        <v>71.0</v>
      </c>
      <c r="G8" s="17">
        <v>67.0</v>
      </c>
      <c r="H8" s="17">
        <v>66.0</v>
      </c>
      <c r="I8" s="17">
        <v>273.0</v>
      </c>
      <c r="J8" s="16">
        <v>-11.0</v>
      </c>
      <c r="K8" s="18">
        <v>304000.0</v>
      </c>
      <c r="L8" s="17">
        <v>17.0</v>
      </c>
      <c r="M8" s="17">
        <v>23.0</v>
      </c>
      <c r="N8" s="17">
        <v>16.0</v>
      </c>
      <c r="O8" s="17">
        <v>5.0</v>
      </c>
      <c r="P8" s="17">
        <v>38.0</v>
      </c>
      <c r="Q8" s="16" t="s">
        <v>420</v>
      </c>
      <c r="R8" s="19">
        <v>288.0</v>
      </c>
      <c r="S8" s="17" t="s">
        <v>470</v>
      </c>
      <c r="T8" s="17">
        <v>55.0</v>
      </c>
      <c r="U8" s="16" t="s">
        <v>456</v>
      </c>
      <c r="V8" s="17">
        <v>30.0</v>
      </c>
      <c r="W8" s="17">
        <v>120.0</v>
      </c>
      <c r="X8" s="16" t="s">
        <v>449</v>
      </c>
      <c r="Y8" s="17">
        <v>-4.0</v>
      </c>
      <c r="Z8" s="17">
        <v>-5.0</v>
      </c>
      <c r="AA8" s="17">
        <v>-2.0</v>
      </c>
      <c r="AB8" s="17">
        <v>1.0</v>
      </c>
      <c r="AC8" s="17">
        <v>16.0</v>
      </c>
      <c r="AD8" s="17">
        <v>48.0</v>
      </c>
      <c r="AE8" s="17">
        <v>7.0</v>
      </c>
      <c r="AF8" s="17">
        <v>0.0</v>
      </c>
      <c r="AG8" s="19">
        <v>90.5</v>
      </c>
    </row>
    <row r="9">
      <c r="A9" s="16" t="s">
        <v>355</v>
      </c>
      <c r="B9" s="16">
        <v>2014.0</v>
      </c>
      <c r="C9" s="16" t="s">
        <v>80</v>
      </c>
      <c r="D9" s="17" t="s">
        <v>406</v>
      </c>
      <c r="E9" s="17">
        <v>73.0</v>
      </c>
      <c r="F9" s="17">
        <v>67.0</v>
      </c>
      <c r="G9" s="17">
        <v>67.0</v>
      </c>
      <c r="H9" s="17">
        <v>68.0</v>
      </c>
      <c r="I9" s="17">
        <v>275.0</v>
      </c>
      <c r="J9" s="16">
        <v>-9.0</v>
      </c>
      <c r="K9" s="18">
        <v>185143.0</v>
      </c>
      <c r="L9" s="17">
        <v>65.0</v>
      </c>
      <c r="M9" s="17">
        <v>23.0</v>
      </c>
      <c r="N9" s="17">
        <v>16.0</v>
      </c>
      <c r="O9" s="17">
        <v>9.0</v>
      </c>
      <c r="P9" s="17">
        <v>33.0</v>
      </c>
      <c r="Q9" s="16" t="s">
        <v>445</v>
      </c>
      <c r="R9" s="19">
        <v>299.9</v>
      </c>
      <c r="S9" s="17" t="s">
        <v>428</v>
      </c>
      <c r="T9" s="17">
        <v>47.0</v>
      </c>
      <c r="U9" s="16" t="s">
        <v>507</v>
      </c>
      <c r="V9" s="17">
        <v>27.0</v>
      </c>
      <c r="W9" s="17">
        <v>108.0</v>
      </c>
      <c r="X9" s="16" t="s">
        <v>386</v>
      </c>
      <c r="Y9" s="17">
        <f>+3</f>
        <v>3</v>
      </c>
      <c r="Z9" s="17">
        <v>-5.0</v>
      </c>
      <c r="AA9" s="17">
        <v>-7.0</v>
      </c>
      <c r="AB9" s="17">
        <v>1.0</v>
      </c>
      <c r="AC9" s="17">
        <v>19.0</v>
      </c>
      <c r="AD9" s="17">
        <v>42.0</v>
      </c>
      <c r="AE9" s="17">
        <v>8.0</v>
      </c>
      <c r="AF9" s="17">
        <v>2.0</v>
      </c>
      <c r="AG9" s="19">
        <v>88.0</v>
      </c>
    </row>
    <row r="10">
      <c r="A10" s="16" t="s">
        <v>355</v>
      </c>
      <c r="B10" s="16">
        <v>2014.0</v>
      </c>
      <c r="C10" s="16" t="s">
        <v>119</v>
      </c>
      <c r="D10" s="17" t="s">
        <v>406</v>
      </c>
      <c r="E10" s="17">
        <v>66.0</v>
      </c>
      <c r="F10" s="17">
        <v>70.0</v>
      </c>
      <c r="G10" s="17">
        <v>68.0</v>
      </c>
      <c r="H10" s="17">
        <v>71.0</v>
      </c>
      <c r="I10" s="17">
        <v>275.0</v>
      </c>
      <c r="J10" s="16">
        <v>-9.0</v>
      </c>
      <c r="K10" s="18">
        <v>185143.0</v>
      </c>
      <c r="L10" s="17">
        <v>3.0</v>
      </c>
      <c r="M10" s="17">
        <v>5.0</v>
      </c>
      <c r="N10" s="17">
        <v>6.0</v>
      </c>
      <c r="O10" s="17">
        <v>9.0</v>
      </c>
      <c r="P10" s="17">
        <v>35.0</v>
      </c>
      <c r="Q10" s="16" t="s">
        <v>387</v>
      </c>
      <c r="R10" s="19">
        <v>293.8</v>
      </c>
      <c r="S10" s="17">
        <v>42.0</v>
      </c>
      <c r="T10" s="17">
        <v>54.0</v>
      </c>
      <c r="U10" s="16" t="s">
        <v>430</v>
      </c>
      <c r="V10" s="17">
        <v>28.3</v>
      </c>
      <c r="W10" s="17">
        <v>113.0</v>
      </c>
      <c r="X10" s="16" t="s">
        <v>508</v>
      </c>
      <c r="Y10" s="17">
        <v>-4.0</v>
      </c>
      <c r="Z10" s="17">
        <v>-2.0</v>
      </c>
      <c r="AA10" s="17">
        <v>-3.0</v>
      </c>
      <c r="AB10" s="17">
        <v>0.0</v>
      </c>
      <c r="AC10" s="17">
        <v>20.0</v>
      </c>
      <c r="AD10" s="17">
        <v>44.0</v>
      </c>
      <c r="AE10" s="17">
        <v>6.0</v>
      </c>
      <c r="AF10" s="17">
        <v>2.0</v>
      </c>
      <c r="AG10" s="19">
        <v>85.0</v>
      </c>
    </row>
    <row r="11">
      <c r="A11" s="16" t="s">
        <v>355</v>
      </c>
      <c r="B11" s="16">
        <v>2014.0</v>
      </c>
      <c r="C11" s="16" t="s">
        <v>262</v>
      </c>
      <c r="D11" s="17" t="s">
        <v>450</v>
      </c>
      <c r="E11" s="17">
        <v>67.0</v>
      </c>
      <c r="F11" s="17">
        <v>73.0</v>
      </c>
      <c r="G11" s="17">
        <v>71.0</v>
      </c>
      <c r="H11" s="17">
        <v>66.0</v>
      </c>
      <c r="I11" s="17">
        <v>277.0</v>
      </c>
      <c r="J11" s="16">
        <v>-7.0</v>
      </c>
      <c r="K11" s="18">
        <v>76800.0</v>
      </c>
      <c r="L11" s="17">
        <v>6.0</v>
      </c>
      <c r="M11" s="17">
        <v>23.0</v>
      </c>
      <c r="N11" s="17">
        <v>37.0</v>
      </c>
      <c r="O11" s="17">
        <v>23.0</v>
      </c>
      <c r="P11" s="17">
        <v>39.0</v>
      </c>
      <c r="Q11" s="16" t="s">
        <v>478</v>
      </c>
      <c r="R11" s="19">
        <v>288.0</v>
      </c>
      <c r="S11" s="17" t="s">
        <v>470</v>
      </c>
      <c r="T11" s="17">
        <v>52.0</v>
      </c>
      <c r="U11" s="16" t="s">
        <v>409</v>
      </c>
      <c r="V11" s="17">
        <v>29.0</v>
      </c>
      <c r="W11" s="17">
        <v>116.0</v>
      </c>
      <c r="X11" s="16" t="s">
        <v>490</v>
      </c>
      <c r="Y11" s="17">
        <f>+2</f>
        <v>2</v>
      </c>
      <c r="Z11" s="17">
        <v>-7.0</v>
      </c>
      <c r="AA11" s="17">
        <v>-2.0</v>
      </c>
      <c r="AB11" s="17">
        <v>0.0</v>
      </c>
      <c r="AC11" s="17">
        <v>24.0</v>
      </c>
      <c r="AD11" s="17">
        <v>34.0</v>
      </c>
      <c r="AE11" s="17">
        <v>12.0</v>
      </c>
      <c r="AF11" s="17">
        <v>2.0</v>
      </c>
      <c r="AG11" s="19">
        <v>85.0</v>
      </c>
    </row>
    <row r="12">
      <c r="A12" s="16" t="s">
        <v>355</v>
      </c>
      <c r="B12" s="16">
        <v>2014.0</v>
      </c>
      <c r="C12" s="16" t="s">
        <v>510</v>
      </c>
      <c r="D12" s="17" t="s">
        <v>430</v>
      </c>
      <c r="E12" s="17">
        <v>71.0</v>
      </c>
      <c r="F12" s="17">
        <v>66.0</v>
      </c>
      <c r="G12" s="17">
        <v>70.0</v>
      </c>
      <c r="H12" s="17">
        <v>67.0</v>
      </c>
      <c r="I12" s="17">
        <v>274.0</v>
      </c>
      <c r="J12" s="16">
        <v>-10.0</v>
      </c>
      <c r="K12" s="18">
        <v>258000.0</v>
      </c>
      <c r="L12" s="17">
        <v>39.0</v>
      </c>
      <c r="M12" s="17">
        <v>10.0</v>
      </c>
      <c r="N12" s="17">
        <v>16.0</v>
      </c>
      <c r="O12" s="17">
        <v>7.0</v>
      </c>
      <c r="P12" s="17">
        <v>42.0</v>
      </c>
      <c r="Q12" s="16" t="s">
        <v>430</v>
      </c>
      <c r="R12" s="19">
        <v>297.0</v>
      </c>
      <c r="S12" s="17" t="s">
        <v>441</v>
      </c>
      <c r="T12" s="17">
        <v>47.0</v>
      </c>
      <c r="U12" s="16" t="s">
        <v>507</v>
      </c>
      <c r="V12" s="17">
        <v>27.3</v>
      </c>
      <c r="W12" s="17">
        <v>109.0</v>
      </c>
      <c r="X12" s="16">
        <v>7.0</v>
      </c>
      <c r="Y12" s="17">
        <v>-1.0</v>
      </c>
      <c r="Z12" s="17">
        <v>-3.0</v>
      </c>
      <c r="AA12" s="17">
        <v>-6.0</v>
      </c>
      <c r="AB12" s="17">
        <v>1.0</v>
      </c>
      <c r="AC12" s="17">
        <v>15.0</v>
      </c>
      <c r="AD12" s="17">
        <v>49.0</v>
      </c>
      <c r="AE12" s="17">
        <v>7.0</v>
      </c>
      <c r="AF12" s="17">
        <v>0.0</v>
      </c>
      <c r="AG12" s="19">
        <v>84.0</v>
      </c>
    </row>
    <row r="13">
      <c r="A13" s="16" t="s">
        <v>355</v>
      </c>
      <c r="B13" s="16">
        <v>2014.0</v>
      </c>
      <c r="C13" s="16" t="s">
        <v>52</v>
      </c>
      <c r="D13" s="17" t="s">
        <v>430</v>
      </c>
      <c r="E13" s="17">
        <v>66.0</v>
      </c>
      <c r="F13" s="17">
        <v>68.0</v>
      </c>
      <c r="G13" s="17">
        <v>69.0</v>
      </c>
      <c r="H13" s="17">
        <v>71.0</v>
      </c>
      <c r="I13" s="17">
        <v>274.0</v>
      </c>
      <c r="J13" s="16">
        <v>-10.0</v>
      </c>
      <c r="K13" s="18">
        <v>258000.0</v>
      </c>
      <c r="L13" s="17">
        <v>3.0</v>
      </c>
      <c r="M13" s="17">
        <v>1.0</v>
      </c>
      <c r="N13" s="17">
        <v>3.0</v>
      </c>
      <c r="O13" s="17">
        <v>7.0</v>
      </c>
      <c r="P13" s="17">
        <v>37.0</v>
      </c>
      <c r="Q13" s="16" t="s">
        <v>490</v>
      </c>
      <c r="R13" s="19">
        <v>307.4</v>
      </c>
      <c r="S13" s="17">
        <v>7.0</v>
      </c>
      <c r="T13" s="17">
        <v>47.0</v>
      </c>
      <c r="U13" s="16" t="s">
        <v>507</v>
      </c>
      <c r="V13" s="17">
        <v>27.0</v>
      </c>
      <c r="W13" s="17">
        <v>108.0</v>
      </c>
      <c r="X13" s="16" t="s">
        <v>386</v>
      </c>
      <c r="Y13" s="17">
        <v>-2.0</v>
      </c>
      <c r="Z13" s="17">
        <v>-1.0</v>
      </c>
      <c r="AA13" s="17">
        <v>-7.0</v>
      </c>
      <c r="AB13" s="17">
        <v>0.0</v>
      </c>
      <c r="AC13" s="17">
        <v>18.0</v>
      </c>
      <c r="AD13" s="17">
        <v>47.0</v>
      </c>
      <c r="AE13" s="17">
        <v>6.0</v>
      </c>
      <c r="AF13" s="17">
        <v>1.0</v>
      </c>
      <c r="AG13" s="19">
        <v>83.5</v>
      </c>
    </row>
    <row r="14">
      <c r="A14" s="16" t="s">
        <v>355</v>
      </c>
      <c r="B14" s="16">
        <v>2014.0</v>
      </c>
      <c r="C14" s="16" t="s">
        <v>511</v>
      </c>
      <c r="D14" s="17" t="s">
        <v>406</v>
      </c>
      <c r="E14" s="17">
        <v>69.0</v>
      </c>
      <c r="F14" s="17">
        <v>68.0</v>
      </c>
      <c r="G14" s="17">
        <v>68.0</v>
      </c>
      <c r="H14" s="17">
        <v>70.0</v>
      </c>
      <c r="I14" s="17">
        <v>275.0</v>
      </c>
      <c r="J14" s="16">
        <v>-9.0</v>
      </c>
      <c r="K14" s="18">
        <v>185143.0</v>
      </c>
      <c r="L14" s="17">
        <v>17.0</v>
      </c>
      <c r="M14" s="17">
        <v>10.0</v>
      </c>
      <c r="N14" s="17">
        <v>7.0</v>
      </c>
      <c r="O14" s="17">
        <v>9.0</v>
      </c>
      <c r="P14" s="17">
        <v>35.0</v>
      </c>
      <c r="Q14" s="16" t="s">
        <v>387</v>
      </c>
      <c r="R14" s="19">
        <v>303.6</v>
      </c>
      <c r="S14" s="17">
        <v>15.0</v>
      </c>
      <c r="T14" s="17">
        <v>47.0</v>
      </c>
      <c r="U14" s="16" t="s">
        <v>507</v>
      </c>
      <c r="V14" s="17">
        <v>28.5</v>
      </c>
      <c r="W14" s="17">
        <v>114.0</v>
      </c>
      <c r="X14" s="16" t="s">
        <v>374</v>
      </c>
      <c r="Y14" s="17">
        <f>+3</f>
        <v>3</v>
      </c>
      <c r="Z14" s="17">
        <v>-4.0</v>
      </c>
      <c r="AA14" s="17">
        <v>-8.0</v>
      </c>
      <c r="AB14" s="17">
        <v>2.0</v>
      </c>
      <c r="AC14" s="17">
        <v>13.0</v>
      </c>
      <c r="AD14" s="17">
        <v>49.0</v>
      </c>
      <c r="AE14" s="17">
        <v>8.0</v>
      </c>
      <c r="AF14" s="17">
        <v>0.0</v>
      </c>
      <c r="AG14" s="19">
        <v>83.5</v>
      </c>
    </row>
    <row r="15">
      <c r="A15" s="16" t="s">
        <v>355</v>
      </c>
      <c r="B15" s="16">
        <v>2014.0</v>
      </c>
      <c r="C15" s="16" t="s">
        <v>458</v>
      </c>
      <c r="D15" s="17" t="s">
        <v>371</v>
      </c>
      <c r="E15" s="17">
        <v>63.0</v>
      </c>
      <c r="F15" s="17">
        <v>71.0</v>
      </c>
      <c r="G15" s="17">
        <v>71.0</v>
      </c>
      <c r="H15" s="17">
        <v>71.0</v>
      </c>
      <c r="I15" s="17">
        <v>276.0</v>
      </c>
      <c r="J15" s="16">
        <v>-8.0</v>
      </c>
      <c r="K15" s="18">
        <v>112229.0</v>
      </c>
      <c r="L15" s="17">
        <v>1.0</v>
      </c>
      <c r="M15" s="17">
        <v>1.0</v>
      </c>
      <c r="N15" s="17">
        <v>7.0</v>
      </c>
      <c r="O15" s="17">
        <v>16.0</v>
      </c>
      <c r="P15" s="17">
        <v>38.0</v>
      </c>
      <c r="Q15" s="16" t="s">
        <v>420</v>
      </c>
      <c r="R15" s="19">
        <v>316.0</v>
      </c>
      <c r="S15" s="17">
        <v>2.0</v>
      </c>
      <c r="T15" s="17">
        <v>43.0</v>
      </c>
      <c r="U15" s="16" t="s">
        <v>370</v>
      </c>
      <c r="V15" s="17">
        <v>25.3</v>
      </c>
      <c r="W15" s="17">
        <v>101.0</v>
      </c>
      <c r="X15" s="16">
        <v>1.0</v>
      </c>
      <c r="Y15" s="17" t="s">
        <v>366</v>
      </c>
      <c r="Z15" s="17">
        <v>-6.0</v>
      </c>
      <c r="AA15" s="17">
        <v>-2.0</v>
      </c>
      <c r="AB15" s="17">
        <v>0.0</v>
      </c>
      <c r="AC15" s="17">
        <v>22.0</v>
      </c>
      <c r="AD15" s="17">
        <v>37.0</v>
      </c>
      <c r="AE15" s="17">
        <v>12.0</v>
      </c>
      <c r="AF15" s="17">
        <v>1.0</v>
      </c>
      <c r="AG15" s="19">
        <v>82.5</v>
      </c>
    </row>
    <row r="16">
      <c r="A16" s="16" t="s">
        <v>355</v>
      </c>
      <c r="B16" s="16">
        <v>2014.0</v>
      </c>
      <c r="C16" s="16" t="s">
        <v>514</v>
      </c>
      <c r="D16" s="17" t="s">
        <v>406</v>
      </c>
      <c r="E16" s="17">
        <v>67.0</v>
      </c>
      <c r="F16" s="17">
        <v>73.0</v>
      </c>
      <c r="G16" s="17">
        <v>69.0</v>
      </c>
      <c r="H16" s="17">
        <v>66.0</v>
      </c>
      <c r="I16" s="17">
        <v>275.0</v>
      </c>
      <c r="J16" s="16">
        <v>-9.0</v>
      </c>
      <c r="K16" s="18">
        <v>185143.0</v>
      </c>
      <c r="L16" s="17">
        <v>6.0</v>
      </c>
      <c r="M16" s="17">
        <v>23.0</v>
      </c>
      <c r="N16" s="17">
        <v>27.0</v>
      </c>
      <c r="O16" s="17">
        <v>9.0</v>
      </c>
      <c r="P16" s="17">
        <v>37.0</v>
      </c>
      <c r="Q16" s="16" t="s">
        <v>490</v>
      </c>
      <c r="R16" s="19">
        <v>290.6</v>
      </c>
      <c r="S16" s="17">
        <v>49.0</v>
      </c>
      <c r="T16" s="17">
        <v>45.0</v>
      </c>
      <c r="U16" s="16" t="s">
        <v>470</v>
      </c>
      <c r="V16" s="17">
        <v>26.8</v>
      </c>
      <c r="W16" s="17">
        <v>107.0</v>
      </c>
      <c r="X16" s="16" t="s">
        <v>392</v>
      </c>
      <c r="Y16" s="17">
        <v>-1.0</v>
      </c>
      <c r="Z16" s="17">
        <v>-4.0</v>
      </c>
      <c r="AA16" s="17">
        <v>-4.0</v>
      </c>
      <c r="AB16" s="17">
        <v>0.0</v>
      </c>
      <c r="AC16" s="17">
        <v>19.0</v>
      </c>
      <c r="AD16" s="17">
        <v>43.0</v>
      </c>
      <c r="AE16" s="17">
        <v>10.0</v>
      </c>
      <c r="AF16" s="17">
        <v>0.0</v>
      </c>
      <c r="AG16" s="19">
        <v>81.5</v>
      </c>
    </row>
    <row r="17">
      <c r="A17" s="16" t="s">
        <v>355</v>
      </c>
      <c r="B17" s="16">
        <v>2014.0</v>
      </c>
      <c r="C17" s="16" t="s">
        <v>368</v>
      </c>
      <c r="D17" s="17" t="s">
        <v>406</v>
      </c>
      <c r="E17" s="17">
        <v>70.0</v>
      </c>
      <c r="F17" s="17">
        <v>70.0</v>
      </c>
      <c r="G17" s="17">
        <v>68.0</v>
      </c>
      <c r="H17" s="17">
        <v>67.0</v>
      </c>
      <c r="I17" s="17">
        <v>275.0</v>
      </c>
      <c r="J17" s="16">
        <v>-9.0</v>
      </c>
      <c r="K17" s="18">
        <v>185143.0</v>
      </c>
      <c r="L17" s="17">
        <v>26.0</v>
      </c>
      <c r="M17" s="17">
        <v>23.0</v>
      </c>
      <c r="N17" s="17">
        <v>21.0</v>
      </c>
      <c r="O17" s="17">
        <v>9.0</v>
      </c>
      <c r="P17" s="17">
        <v>44.0</v>
      </c>
      <c r="Q17" s="16">
        <v>4.0</v>
      </c>
      <c r="R17" s="19">
        <v>301.6</v>
      </c>
      <c r="S17" s="17">
        <v>21.0</v>
      </c>
      <c r="T17" s="17">
        <v>49.0</v>
      </c>
      <c r="U17" s="16" t="s">
        <v>481</v>
      </c>
      <c r="V17" s="17">
        <v>28.3</v>
      </c>
      <c r="W17" s="17">
        <v>113.0</v>
      </c>
      <c r="X17" s="16" t="s">
        <v>508</v>
      </c>
      <c r="Y17" s="17" t="s">
        <v>366</v>
      </c>
      <c r="Z17" s="17">
        <v>-1.0</v>
      </c>
      <c r="AA17" s="17">
        <v>-8.0</v>
      </c>
      <c r="AB17" s="17">
        <v>0.0</v>
      </c>
      <c r="AC17" s="17">
        <v>18.0</v>
      </c>
      <c r="AD17" s="17">
        <v>47.0</v>
      </c>
      <c r="AE17" s="17">
        <v>6.0</v>
      </c>
      <c r="AF17" s="17">
        <v>1.0</v>
      </c>
      <c r="AG17" s="19">
        <v>81.5</v>
      </c>
    </row>
    <row r="18">
      <c r="A18" s="16" t="s">
        <v>355</v>
      </c>
      <c r="B18" s="16">
        <v>2014.0</v>
      </c>
      <c r="C18" s="16" t="s">
        <v>189</v>
      </c>
      <c r="D18" s="17" t="s">
        <v>406</v>
      </c>
      <c r="E18" s="17">
        <v>67.0</v>
      </c>
      <c r="F18" s="17">
        <v>69.0</v>
      </c>
      <c r="G18" s="17">
        <v>70.0</v>
      </c>
      <c r="H18" s="17">
        <v>69.0</v>
      </c>
      <c r="I18" s="17">
        <v>275.0</v>
      </c>
      <c r="J18" s="16">
        <v>-9.0</v>
      </c>
      <c r="K18" s="18">
        <v>185143.0</v>
      </c>
      <c r="L18" s="17">
        <v>6.0</v>
      </c>
      <c r="M18" s="17">
        <v>5.0</v>
      </c>
      <c r="N18" s="17">
        <v>11.0</v>
      </c>
      <c r="O18" s="17">
        <v>9.0</v>
      </c>
      <c r="P18" s="17">
        <v>43.0</v>
      </c>
      <c r="Q18" s="16" t="s">
        <v>386</v>
      </c>
      <c r="R18" s="19">
        <v>298.1</v>
      </c>
      <c r="S18" s="17">
        <v>33.0</v>
      </c>
      <c r="T18" s="17">
        <v>55.0</v>
      </c>
      <c r="U18" s="16" t="s">
        <v>456</v>
      </c>
      <c r="V18" s="17">
        <v>30.0</v>
      </c>
      <c r="W18" s="17">
        <v>120.0</v>
      </c>
      <c r="X18" s="16" t="s">
        <v>449</v>
      </c>
      <c r="Y18" s="17" t="s">
        <v>366</v>
      </c>
      <c r="Z18" s="17">
        <v>-2.0</v>
      </c>
      <c r="AA18" s="17">
        <v>-7.0</v>
      </c>
      <c r="AB18" s="17">
        <v>1.0</v>
      </c>
      <c r="AC18" s="17">
        <v>15.0</v>
      </c>
      <c r="AD18" s="17">
        <v>48.0</v>
      </c>
      <c r="AE18" s="17">
        <v>8.0</v>
      </c>
      <c r="AF18" s="17">
        <v>0.0</v>
      </c>
      <c r="AG18" s="19">
        <v>81.0</v>
      </c>
    </row>
    <row r="19">
      <c r="A19" s="16" t="s">
        <v>355</v>
      </c>
      <c r="B19" s="16">
        <v>2014.0</v>
      </c>
      <c r="C19" s="16" t="s">
        <v>516</v>
      </c>
      <c r="D19" s="17" t="s">
        <v>406</v>
      </c>
      <c r="E19" s="17">
        <v>66.0</v>
      </c>
      <c r="F19" s="17">
        <v>73.0</v>
      </c>
      <c r="G19" s="17">
        <v>67.0</v>
      </c>
      <c r="H19" s="17">
        <v>69.0</v>
      </c>
      <c r="I19" s="17">
        <v>275.0</v>
      </c>
      <c r="J19" s="16">
        <v>-9.0</v>
      </c>
      <c r="K19" s="18">
        <v>185143.0</v>
      </c>
      <c r="L19" s="17">
        <v>3.0</v>
      </c>
      <c r="M19" s="17">
        <v>17.0</v>
      </c>
      <c r="N19" s="17">
        <v>11.0</v>
      </c>
      <c r="O19" s="17">
        <v>9.0</v>
      </c>
      <c r="P19" s="17">
        <v>34.0</v>
      </c>
      <c r="Q19" s="16" t="s">
        <v>457</v>
      </c>
      <c r="R19" s="19">
        <v>296.9</v>
      </c>
      <c r="S19" s="17">
        <v>36.0</v>
      </c>
      <c r="T19" s="17">
        <v>49.0</v>
      </c>
      <c r="U19" s="16" t="s">
        <v>481</v>
      </c>
      <c r="V19" s="17">
        <v>28.0</v>
      </c>
      <c r="W19" s="17">
        <v>112.0</v>
      </c>
      <c r="X19" s="16" t="s">
        <v>462</v>
      </c>
      <c r="Y19" s="17">
        <f t="shared" ref="Y19:Y20" si="1">+2</f>
        <v>2</v>
      </c>
      <c r="Z19" s="17">
        <v>-5.0</v>
      </c>
      <c r="AA19" s="17">
        <v>-6.0</v>
      </c>
      <c r="AB19" s="17">
        <v>0.0</v>
      </c>
      <c r="AC19" s="17">
        <v>18.0</v>
      </c>
      <c r="AD19" s="17">
        <v>45.0</v>
      </c>
      <c r="AE19" s="17">
        <v>9.0</v>
      </c>
      <c r="AF19" s="17">
        <v>0.0</v>
      </c>
      <c r="AG19" s="19">
        <v>80.0</v>
      </c>
    </row>
    <row r="20">
      <c r="A20" s="16" t="s">
        <v>355</v>
      </c>
      <c r="B20" s="16">
        <v>2014.0</v>
      </c>
      <c r="C20" s="16" t="s">
        <v>454</v>
      </c>
      <c r="D20" s="17" t="s">
        <v>450</v>
      </c>
      <c r="E20" s="17">
        <v>72.0</v>
      </c>
      <c r="F20" s="17">
        <v>66.0</v>
      </c>
      <c r="G20" s="17">
        <v>69.0</v>
      </c>
      <c r="H20" s="17">
        <v>70.0</v>
      </c>
      <c r="I20" s="17">
        <v>277.0</v>
      </c>
      <c r="J20" s="16">
        <v>-7.0</v>
      </c>
      <c r="K20" s="18">
        <v>76800.0</v>
      </c>
      <c r="L20" s="17">
        <v>51.0</v>
      </c>
      <c r="M20" s="17">
        <v>15.0</v>
      </c>
      <c r="N20" s="17">
        <v>16.0</v>
      </c>
      <c r="O20" s="17">
        <v>23.0</v>
      </c>
      <c r="P20" s="17">
        <v>47.0</v>
      </c>
      <c r="Q20" s="16">
        <v>1.0</v>
      </c>
      <c r="R20" s="19">
        <v>285.5</v>
      </c>
      <c r="S20" s="17" t="s">
        <v>457</v>
      </c>
      <c r="T20" s="17">
        <v>52.0</v>
      </c>
      <c r="U20" s="16" t="s">
        <v>409</v>
      </c>
      <c r="V20" s="17">
        <v>30.0</v>
      </c>
      <c r="W20" s="17">
        <v>120.0</v>
      </c>
      <c r="X20" s="16" t="s">
        <v>449</v>
      </c>
      <c r="Y20" s="17">
        <f t="shared" si="1"/>
        <v>2</v>
      </c>
      <c r="Z20" s="17">
        <v>-2.0</v>
      </c>
      <c r="AA20" s="17">
        <v>-7.0</v>
      </c>
      <c r="AB20" s="17">
        <v>2.0</v>
      </c>
      <c r="AC20" s="17">
        <v>13.0</v>
      </c>
      <c r="AD20" s="17">
        <v>47.0</v>
      </c>
      <c r="AE20" s="17">
        <v>10.0</v>
      </c>
      <c r="AF20" s="17">
        <v>0.0</v>
      </c>
      <c r="AG20" s="19">
        <v>77.5</v>
      </c>
    </row>
    <row r="21">
      <c r="A21" s="16" t="s">
        <v>355</v>
      </c>
      <c r="B21" s="16">
        <v>2014.0</v>
      </c>
      <c r="C21" s="16" t="s">
        <v>67</v>
      </c>
      <c r="D21" s="17" t="s">
        <v>371</v>
      </c>
      <c r="E21" s="17">
        <v>73.0</v>
      </c>
      <c r="F21" s="17">
        <v>68.0</v>
      </c>
      <c r="G21" s="17">
        <v>68.0</v>
      </c>
      <c r="H21" s="17">
        <v>67.0</v>
      </c>
      <c r="I21" s="17">
        <v>276.0</v>
      </c>
      <c r="J21" s="16">
        <v>-8.0</v>
      </c>
      <c r="K21" s="18">
        <v>112229.0</v>
      </c>
      <c r="L21" s="17">
        <v>65.0</v>
      </c>
      <c r="M21" s="17">
        <v>33.0</v>
      </c>
      <c r="N21" s="17">
        <v>27.0</v>
      </c>
      <c r="O21" s="17">
        <v>16.0</v>
      </c>
      <c r="P21" s="17">
        <v>36.0</v>
      </c>
      <c r="Q21" s="16" t="s">
        <v>435</v>
      </c>
      <c r="R21" s="19">
        <v>313.3</v>
      </c>
      <c r="S21" s="17">
        <v>3.0</v>
      </c>
      <c r="T21" s="17">
        <v>55.0</v>
      </c>
      <c r="U21" s="16" t="s">
        <v>456</v>
      </c>
      <c r="V21" s="17">
        <v>30.3</v>
      </c>
      <c r="W21" s="17">
        <v>121.0</v>
      </c>
      <c r="X21" s="16" t="s">
        <v>521</v>
      </c>
      <c r="Y21" s="17">
        <f t="shared" ref="Y21:Y22" si="2">+1</f>
        <v>1</v>
      </c>
      <c r="Z21" s="17">
        <v>-1.0</v>
      </c>
      <c r="AA21" s="17">
        <v>-8.0</v>
      </c>
      <c r="AB21" s="17">
        <v>1.0</v>
      </c>
      <c r="AC21" s="17">
        <v>15.0</v>
      </c>
      <c r="AD21" s="17">
        <v>47.0</v>
      </c>
      <c r="AE21" s="17">
        <v>9.0</v>
      </c>
      <c r="AF21" s="17">
        <v>0.0</v>
      </c>
      <c r="AG21" s="19">
        <v>77.0</v>
      </c>
    </row>
    <row r="22">
      <c r="A22" s="16" t="s">
        <v>355</v>
      </c>
      <c r="B22" s="16">
        <v>2014.0</v>
      </c>
      <c r="C22" s="18" t="s">
        <v>36</v>
      </c>
      <c r="D22" s="17" t="s">
        <v>494</v>
      </c>
      <c r="E22" s="17">
        <v>67.0</v>
      </c>
      <c r="F22" s="17">
        <v>70.0</v>
      </c>
      <c r="G22" s="17">
        <v>69.0</v>
      </c>
      <c r="H22" s="17">
        <v>73.0</v>
      </c>
      <c r="I22" s="17">
        <v>279.0</v>
      </c>
      <c r="J22" s="18">
        <v>-5.0</v>
      </c>
      <c r="K22" s="18">
        <v>50867.0</v>
      </c>
      <c r="L22" s="17">
        <v>6.0</v>
      </c>
      <c r="M22" s="17">
        <v>10.0</v>
      </c>
      <c r="N22" s="17">
        <v>11.0</v>
      </c>
      <c r="O22" s="17">
        <v>29.0</v>
      </c>
      <c r="P22" s="17">
        <v>40.0</v>
      </c>
      <c r="Q22" s="16" t="s">
        <v>371</v>
      </c>
      <c r="R22" s="19">
        <v>300.5</v>
      </c>
      <c r="S22" s="17">
        <v>24.0</v>
      </c>
      <c r="T22" s="17">
        <v>42.0</v>
      </c>
      <c r="U22" s="16" t="s">
        <v>520</v>
      </c>
      <c r="V22" s="17">
        <v>27.8</v>
      </c>
      <c r="W22" s="17">
        <v>111.0</v>
      </c>
      <c r="X22" s="16">
        <v>11.0</v>
      </c>
      <c r="Y22" s="17">
        <f t="shared" si="2"/>
        <v>1</v>
      </c>
      <c r="Z22" s="17">
        <f>+2</f>
        <v>2</v>
      </c>
      <c r="AA22" s="17">
        <v>-8.0</v>
      </c>
      <c r="AB22" s="17">
        <v>1.0</v>
      </c>
      <c r="AC22" s="17">
        <v>16.0</v>
      </c>
      <c r="AD22" s="17">
        <v>45.0</v>
      </c>
      <c r="AE22" s="17">
        <v>7.0</v>
      </c>
      <c r="AF22" s="17">
        <v>3.0</v>
      </c>
      <c r="AG22" s="19">
        <v>75.0</v>
      </c>
    </row>
    <row r="23">
      <c r="A23" s="16" t="s">
        <v>355</v>
      </c>
      <c r="B23" s="16">
        <v>2014.0</v>
      </c>
      <c r="C23" s="16" t="s">
        <v>523</v>
      </c>
      <c r="D23" s="17" t="s">
        <v>494</v>
      </c>
      <c r="E23" s="17">
        <v>73.0</v>
      </c>
      <c r="F23" s="17">
        <v>68.0</v>
      </c>
      <c r="G23" s="17">
        <v>72.0</v>
      </c>
      <c r="H23" s="17">
        <v>66.0</v>
      </c>
      <c r="I23" s="17">
        <v>279.0</v>
      </c>
      <c r="J23" s="16">
        <v>-5.0</v>
      </c>
      <c r="K23" s="18">
        <v>50867.0</v>
      </c>
      <c r="L23" s="17">
        <v>65.0</v>
      </c>
      <c r="M23" s="17">
        <v>33.0</v>
      </c>
      <c r="N23" s="17">
        <v>50.0</v>
      </c>
      <c r="O23" s="17">
        <v>29.0</v>
      </c>
      <c r="P23" s="17">
        <v>37.0</v>
      </c>
      <c r="Q23" s="16" t="s">
        <v>490</v>
      </c>
      <c r="R23" s="19">
        <v>292.4</v>
      </c>
      <c r="S23" s="17">
        <v>46.0</v>
      </c>
      <c r="T23" s="17">
        <v>45.0</v>
      </c>
      <c r="U23" s="16" t="s">
        <v>470</v>
      </c>
      <c r="V23" s="17">
        <v>27.5</v>
      </c>
      <c r="W23" s="17">
        <v>110.0</v>
      </c>
      <c r="X23" s="16" t="s">
        <v>419</v>
      </c>
      <c r="Y23" s="17">
        <f>+2</f>
        <v>2</v>
      </c>
      <c r="Z23" s="17">
        <v>-3.0</v>
      </c>
      <c r="AA23" s="17">
        <v>-4.0</v>
      </c>
      <c r="AB23" s="17">
        <v>1.0</v>
      </c>
      <c r="AC23" s="17">
        <v>16.0</v>
      </c>
      <c r="AD23" s="17">
        <v>44.0</v>
      </c>
      <c r="AE23" s="17">
        <v>9.0</v>
      </c>
      <c r="AF23" s="17">
        <v>2.0</v>
      </c>
      <c r="AG23" s="19">
        <v>74.5</v>
      </c>
    </row>
    <row r="24">
      <c r="A24" s="16" t="s">
        <v>355</v>
      </c>
      <c r="B24" s="16">
        <v>2014.0</v>
      </c>
      <c r="C24" s="16" t="s">
        <v>433</v>
      </c>
      <c r="D24" s="17" t="s">
        <v>428</v>
      </c>
      <c r="E24" s="17">
        <v>70.0</v>
      </c>
      <c r="F24" s="17">
        <v>70.0</v>
      </c>
      <c r="G24" s="17">
        <v>73.0</v>
      </c>
      <c r="H24" s="17">
        <v>65.0</v>
      </c>
      <c r="I24" s="17">
        <v>278.0</v>
      </c>
      <c r="J24" s="16">
        <v>-6.0</v>
      </c>
      <c r="K24" s="18">
        <v>61600.0</v>
      </c>
      <c r="L24" s="17">
        <v>26.0</v>
      </c>
      <c r="M24" s="17">
        <v>23.0</v>
      </c>
      <c r="N24" s="17">
        <v>50.0</v>
      </c>
      <c r="O24" s="17">
        <v>26.0</v>
      </c>
      <c r="P24" s="17">
        <v>37.0</v>
      </c>
      <c r="Q24" s="16" t="s">
        <v>490</v>
      </c>
      <c r="R24" s="19">
        <v>306.3</v>
      </c>
      <c r="S24" s="17">
        <v>9.0</v>
      </c>
      <c r="T24" s="17">
        <v>54.0</v>
      </c>
      <c r="U24" s="16" t="s">
        <v>430</v>
      </c>
      <c r="V24" s="17">
        <v>30.5</v>
      </c>
      <c r="W24" s="17">
        <v>122.0</v>
      </c>
      <c r="X24" s="16">
        <v>73.0</v>
      </c>
      <c r="Y24" s="17">
        <v>-2.0</v>
      </c>
      <c r="Z24" s="17">
        <v>-1.0</v>
      </c>
      <c r="AA24" s="17">
        <v>-3.0</v>
      </c>
      <c r="AB24" s="17">
        <v>0.0</v>
      </c>
      <c r="AC24" s="17">
        <v>19.0</v>
      </c>
      <c r="AD24" s="17">
        <v>40.0</v>
      </c>
      <c r="AE24" s="17">
        <v>13.0</v>
      </c>
      <c r="AF24" s="17">
        <v>0.0</v>
      </c>
      <c r="AG24" s="19">
        <v>73.5</v>
      </c>
    </row>
    <row r="25">
      <c r="A25" s="16" t="s">
        <v>355</v>
      </c>
      <c r="B25" s="16">
        <v>2014.0</v>
      </c>
      <c r="C25" s="16" t="s">
        <v>89</v>
      </c>
      <c r="D25" s="17" t="s">
        <v>494</v>
      </c>
      <c r="E25" s="17">
        <v>71.0</v>
      </c>
      <c r="F25" s="17">
        <v>70.0</v>
      </c>
      <c r="G25" s="17">
        <v>73.0</v>
      </c>
      <c r="H25" s="17">
        <v>65.0</v>
      </c>
      <c r="I25" s="17">
        <v>279.0</v>
      </c>
      <c r="J25" s="16">
        <v>-5.0</v>
      </c>
      <c r="K25" s="18">
        <v>50867.0</v>
      </c>
      <c r="L25" s="17">
        <v>39.0</v>
      </c>
      <c r="M25" s="17">
        <v>33.0</v>
      </c>
      <c r="N25" s="17">
        <v>56.0</v>
      </c>
      <c r="O25" s="17">
        <v>29.0</v>
      </c>
      <c r="P25" s="17">
        <v>39.0</v>
      </c>
      <c r="Q25" s="16" t="s">
        <v>478</v>
      </c>
      <c r="R25" s="19">
        <v>308.8</v>
      </c>
      <c r="S25" s="17">
        <v>6.0</v>
      </c>
      <c r="T25" s="17">
        <v>51.0</v>
      </c>
      <c r="U25" s="16" t="s">
        <v>475</v>
      </c>
      <c r="V25" s="17">
        <v>29.3</v>
      </c>
      <c r="W25" s="17">
        <v>117.0</v>
      </c>
      <c r="X25" s="16" t="s">
        <v>435</v>
      </c>
      <c r="Y25" s="17">
        <f>+4</f>
        <v>4</v>
      </c>
      <c r="Z25" s="17">
        <v>-6.0</v>
      </c>
      <c r="AA25" s="17">
        <v>-3.0</v>
      </c>
      <c r="AB25" s="17">
        <v>0.0</v>
      </c>
      <c r="AC25" s="17">
        <v>19.0</v>
      </c>
      <c r="AD25" s="17">
        <v>41.0</v>
      </c>
      <c r="AE25" s="17">
        <v>10.0</v>
      </c>
      <c r="AF25" s="17">
        <v>2.0</v>
      </c>
      <c r="AG25" s="19">
        <v>73.5</v>
      </c>
    </row>
    <row r="26">
      <c r="A26" s="16" t="s">
        <v>355</v>
      </c>
      <c r="B26" s="16">
        <v>2014.0</v>
      </c>
      <c r="C26" s="16" t="s">
        <v>480</v>
      </c>
      <c r="D26" s="17" t="s">
        <v>371</v>
      </c>
      <c r="E26" s="17">
        <v>72.0</v>
      </c>
      <c r="F26" s="17">
        <v>71.0</v>
      </c>
      <c r="G26" s="17">
        <v>65.0</v>
      </c>
      <c r="H26" s="17">
        <v>68.0</v>
      </c>
      <c r="I26" s="17">
        <v>276.0</v>
      </c>
      <c r="J26" s="16">
        <v>-8.0</v>
      </c>
      <c r="K26" s="18">
        <v>112229.0</v>
      </c>
      <c r="L26" s="17">
        <v>51.0</v>
      </c>
      <c r="M26" s="17">
        <v>50.0</v>
      </c>
      <c r="N26" s="17">
        <v>21.0</v>
      </c>
      <c r="O26" s="17">
        <v>16.0</v>
      </c>
      <c r="P26" s="17">
        <v>40.0</v>
      </c>
      <c r="Q26" s="16" t="s">
        <v>371</v>
      </c>
      <c r="R26" s="19">
        <v>285.0</v>
      </c>
      <c r="S26" s="17">
        <v>60.0</v>
      </c>
      <c r="T26" s="17">
        <v>51.0</v>
      </c>
      <c r="U26" s="16" t="s">
        <v>475</v>
      </c>
      <c r="V26" s="17">
        <v>28.0</v>
      </c>
      <c r="W26" s="17">
        <v>112.0</v>
      </c>
      <c r="X26" s="16" t="s">
        <v>462</v>
      </c>
      <c r="Y26" s="17">
        <v>-4.0</v>
      </c>
      <c r="Z26" s="17">
        <v>-2.0</v>
      </c>
      <c r="AA26" s="17">
        <v>-2.0</v>
      </c>
      <c r="AB26" s="17">
        <v>0.0</v>
      </c>
      <c r="AC26" s="17">
        <v>16.0</v>
      </c>
      <c r="AD26" s="17">
        <v>48.0</v>
      </c>
      <c r="AE26" s="17">
        <v>8.0</v>
      </c>
      <c r="AF26" s="17">
        <v>0.0</v>
      </c>
      <c r="AG26" s="19">
        <v>73.0</v>
      </c>
    </row>
    <row r="27">
      <c r="A27" s="16" t="s">
        <v>355</v>
      </c>
      <c r="B27" s="16">
        <v>2014.0</v>
      </c>
      <c r="C27" s="16" t="s">
        <v>68</v>
      </c>
      <c r="D27" s="17" t="s">
        <v>450</v>
      </c>
      <c r="E27" s="17">
        <v>70.0</v>
      </c>
      <c r="F27" s="17">
        <v>69.0</v>
      </c>
      <c r="G27" s="17">
        <v>67.0</v>
      </c>
      <c r="H27" s="17">
        <v>71.0</v>
      </c>
      <c r="I27" s="17">
        <v>277.0</v>
      </c>
      <c r="J27" s="16">
        <v>-7.0</v>
      </c>
      <c r="K27" s="18">
        <v>76800.0</v>
      </c>
      <c r="L27" s="17">
        <v>26.0</v>
      </c>
      <c r="M27" s="17">
        <v>17.0</v>
      </c>
      <c r="N27" s="17">
        <v>11.0</v>
      </c>
      <c r="O27" s="17">
        <v>23.0</v>
      </c>
      <c r="P27" s="17">
        <v>36.0</v>
      </c>
      <c r="Q27" s="16" t="s">
        <v>435</v>
      </c>
      <c r="R27" s="19">
        <v>302.0</v>
      </c>
      <c r="S27" s="17">
        <v>18.0</v>
      </c>
      <c r="T27" s="17">
        <v>52.0</v>
      </c>
      <c r="U27" s="16" t="s">
        <v>409</v>
      </c>
      <c r="V27" s="17">
        <v>29.8</v>
      </c>
      <c r="W27" s="17">
        <v>119.0</v>
      </c>
      <c r="X27" s="16" t="s">
        <v>483</v>
      </c>
      <c r="Y27" s="17">
        <v>-4.0</v>
      </c>
      <c r="Z27" s="17">
        <f>+4</f>
        <v>4</v>
      </c>
      <c r="AA27" s="17">
        <v>-7.0</v>
      </c>
      <c r="AB27" s="17">
        <v>0.0</v>
      </c>
      <c r="AC27" s="17">
        <v>17.0</v>
      </c>
      <c r="AD27" s="17">
        <v>46.0</v>
      </c>
      <c r="AE27" s="17">
        <v>8.0</v>
      </c>
      <c r="AF27" s="17">
        <v>1.0</v>
      </c>
      <c r="AG27" s="19">
        <v>73.0</v>
      </c>
    </row>
    <row r="28">
      <c r="A28" s="16" t="s">
        <v>355</v>
      </c>
      <c r="B28" s="16">
        <v>2014.0</v>
      </c>
      <c r="C28" s="16" t="s">
        <v>527</v>
      </c>
      <c r="D28" s="17" t="s">
        <v>507</v>
      </c>
      <c r="E28" s="17">
        <v>72.0</v>
      </c>
      <c r="F28" s="17">
        <v>68.0</v>
      </c>
      <c r="G28" s="17">
        <v>69.0</v>
      </c>
      <c r="H28" s="17">
        <v>71.0</v>
      </c>
      <c r="I28" s="17">
        <v>280.0</v>
      </c>
      <c r="J28" s="16">
        <v>-4.0</v>
      </c>
      <c r="K28" s="18">
        <v>36950.0</v>
      </c>
      <c r="L28" s="17">
        <v>51.0</v>
      </c>
      <c r="M28" s="17">
        <v>23.0</v>
      </c>
      <c r="N28" s="17">
        <v>27.0</v>
      </c>
      <c r="O28" s="17">
        <v>35.0</v>
      </c>
      <c r="P28" s="17">
        <v>35.0</v>
      </c>
      <c r="Q28" s="16" t="s">
        <v>387</v>
      </c>
      <c r="R28" s="19">
        <v>285.3</v>
      </c>
      <c r="S28" s="17">
        <v>59.0</v>
      </c>
      <c r="T28" s="17">
        <v>54.0</v>
      </c>
      <c r="U28" s="16" t="s">
        <v>430</v>
      </c>
      <c r="V28" s="17">
        <v>30.3</v>
      </c>
      <c r="W28" s="17">
        <v>121.0</v>
      </c>
      <c r="X28" s="16" t="s">
        <v>521</v>
      </c>
      <c r="Y28" s="17">
        <f t="shared" ref="Y28:Y30" si="3">+1</f>
        <v>1</v>
      </c>
      <c r="Z28" s="17" t="s">
        <v>366</v>
      </c>
      <c r="AA28" s="17">
        <v>-5.0</v>
      </c>
      <c r="AB28" s="17">
        <v>1.0</v>
      </c>
      <c r="AC28" s="17">
        <v>16.0</v>
      </c>
      <c r="AD28" s="17">
        <v>43.0</v>
      </c>
      <c r="AE28" s="17">
        <v>10.0</v>
      </c>
      <c r="AF28" s="17">
        <v>2.0</v>
      </c>
      <c r="AG28" s="19">
        <v>72.5</v>
      </c>
    </row>
    <row r="29">
      <c r="A29" s="16" t="s">
        <v>355</v>
      </c>
      <c r="B29" s="16">
        <v>2014.0</v>
      </c>
      <c r="C29" s="16" t="s">
        <v>204</v>
      </c>
      <c r="D29" s="17" t="s">
        <v>371</v>
      </c>
      <c r="E29" s="17">
        <v>68.0</v>
      </c>
      <c r="F29" s="17">
        <v>72.0</v>
      </c>
      <c r="G29" s="17">
        <v>70.0</v>
      </c>
      <c r="H29" s="17">
        <v>66.0</v>
      </c>
      <c r="I29" s="17">
        <v>276.0</v>
      </c>
      <c r="J29" s="16">
        <v>-8.0</v>
      </c>
      <c r="K29" s="18">
        <v>112229.0</v>
      </c>
      <c r="L29" s="17">
        <v>11.0</v>
      </c>
      <c r="M29" s="17">
        <v>23.0</v>
      </c>
      <c r="N29" s="17">
        <v>34.0</v>
      </c>
      <c r="O29" s="17">
        <v>16.0</v>
      </c>
      <c r="P29" s="17">
        <v>40.0</v>
      </c>
      <c r="Q29" s="16" t="s">
        <v>371</v>
      </c>
      <c r="R29" s="19">
        <v>307.1</v>
      </c>
      <c r="S29" s="17">
        <v>8.0</v>
      </c>
      <c r="T29" s="17">
        <v>49.0</v>
      </c>
      <c r="U29" s="16" t="s">
        <v>481</v>
      </c>
      <c r="V29" s="17">
        <v>28.0</v>
      </c>
      <c r="W29" s="17">
        <v>112.0</v>
      </c>
      <c r="X29" s="16" t="s">
        <v>462</v>
      </c>
      <c r="Y29" s="17">
        <f t="shared" si="3"/>
        <v>1</v>
      </c>
      <c r="Z29" s="17">
        <v>-5.0</v>
      </c>
      <c r="AA29" s="17">
        <v>-4.0</v>
      </c>
      <c r="AB29" s="17">
        <v>0.0</v>
      </c>
      <c r="AC29" s="17">
        <v>15.0</v>
      </c>
      <c r="AD29" s="17">
        <v>51.0</v>
      </c>
      <c r="AE29" s="17">
        <v>5.0</v>
      </c>
      <c r="AF29" s="17">
        <v>1.0</v>
      </c>
      <c r="AG29" s="19">
        <v>72.0</v>
      </c>
    </row>
    <row r="30">
      <c r="A30" s="16" t="s">
        <v>355</v>
      </c>
      <c r="B30" s="16">
        <v>2014.0</v>
      </c>
      <c r="C30" s="16" t="s">
        <v>240</v>
      </c>
      <c r="D30" s="17" t="s">
        <v>507</v>
      </c>
      <c r="E30" s="17">
        <v>74.0</v>
      </c>
      <c r="F30" s="17">
        <v>65.0</v>
      </c>
      <c r="G30" s="17">
        <v>73.0</v>
      </c>
      <c r="H30" s="17">
        <v>68.0</v>
      </c>
      <c r="I30" s="17">
        <v>280.0</v>
      </c>
      <c r="J30" s="16">
        <v>-4.0</v>
      </c>
      <c r="K30" s="18">
        <v>36950.0</v>
      </c>
      <c r="L30" s="17">
        <v>77.0</v>
      </c>
      <c r="M30" s="17">
        <v>17.0</v>
      </c>
      <c r="N30" s="17">
        <v>40.0</v>
      </c>
      <c r="O30" s="17">
        <v>35.0</v>
      </c>
      <c r="P30" s="17">
        <v>42.0</v>
      </c>
      <c r="Q30" s="16" t="s">
        <v>430</v>
      </c>
      <c r="R30" s="19">
        <v>284.8</v>
      </c>
      <c r="S30" s="17">
        <v>62.0</v>
      </c>
      <c r="T30" s="17">
        <v>44.0</v>
      </c>
      <c r="U30" s="16" t="s">
        <v>498</v>
      </c>
      <c r="V30" s="17">
        <v>27.5</v>
      </c>
      <c r="W30" s="17">
        <v>110.0</v>
      </c>
      <c r="X30" s="16" t="s">
        <v>419</v>
      </c>
      <c r="Y30" s="17">
        <f t="shared" si="3"/>
        <v>1</v>
      </c>
      <c r="Z30" s="17">
        <v>-6.0</v>
      </c>
      <c r="AA30" s="17">
        <f>+1</f>
        <v>1</v>
      </c>
      <c r="AB30" s="17">
        <v>0.0</v>
      </c>
      <c r="AC30" s="17">
        <v>19.0</v>
      </c>
      <c r="AD30" s="17">
        <v>39.0</v>
      </c>
      <c r="AE30" s="17">
        <v>13.0</v>
      </c>
      <c r="AF30" s="17">
        <v>1.0</v>
      </c>
      <c r="AG30" s="19">
        <v>71.0</v>
      </c>
    </row>
    <row r="31">
      <c r="A31" s="16" t="s">
        <v>355</v>
      </c>
      <c r="B31" s="16">
        <v>2014.0</v>
      </c>
      <c r="C31" s="16" t="s">
        <v>529</v>
      </c>
      <c r="D31" s="17" t="s">
        <v>530</v>
      </c>
      <c r="E31" s="17">
        <v>77.0</v>
      </c>
      <c r="F31" s="17">
        <v>68.0</v>
      </c>
      <c r="G31" s="17">
        <v>72.0</v>
      </c>
      <c r="H31" s="17">
        <v>65.0</v>
      </c>
      <c r="I31" s="17">
        <v>282.0</v>
      </c>
      <c r="J31" s="16">
        <v>-2.0</v>
      </c>
      <c r="K31" s="18">
        <v>23424.0</v>
      </c>
      <c r="L31" s="17">
        <v>89.0</v>
      </c>
      <c r="M31" s="17">
        <v>70.0</v>
      </c>
      <c r="N31" s="17">
        <v>67.0</v>
      </c>
      <c r="O31" s="17">
        <v>45.0</v>
      </c>
      <c r="P31" s="17">
        <v>34.0</v>
      </c>
      <c r="Q31" s="16" t="s">
        <v>457</v>
      </c>
      <c r="R31" s="19">
        <v>304.6</v>
      </c>
      <c r="S31" s="17">
        <v>13.0</v>
      </c>
      <c r="T31" s="17">
        <v>48.0</v>
      </c>
      <c r="U31" s="16" t="s">
        <v>429</v>
      </c>
      <c r="V31" s="17">
        <v>28.8</v>
      </c>
      <c r="W31" s="17">
        <v>115.0</v>
      </c>
      <c r="X31" s="16" t="s">
        <v>382</v>
      </c>
      <c r="Y31" s="17">
        <f>+5</f>
        <v>5</v>
      </c>
      <c r="Z31" s="17">
        <v>-2.0</v>
      </c>
      <c r="AA31" s="17">
        <v>-5.0</v>
      </c>
      <c r="AB31" s="17">
        <v>2.0</v>
      </c>
      <c r="AC31" s="17">
        <v>13.0</v>
      </c>
      <c r="AD31" s="17">
        <v>45.0</v>
      </c>
      <c r="AE31" s="17">
        <v>9.0</v>
      </c>
      <c r="AF31" s="17">
        <v>3.0</v>
      </c>
      <c r="AG31" s="19">
        <v>71.0</v>
      </c>
    </row>
    <row r="32">
      <c r="A32" s="16" t="s">
        <v>355</v>
      </c>
      <c r="B32" s="16">
        <v>2014.0</v>
      </c>
      <c r="C32" s="16" t="s">
        <v>121</v>
      </c>
      <c r="D32" s="17" t="s">
        <v>371</v>
      </c>
      <c r="E32" s="17">
        <v>65.0</v>
      </c>
      <c r="F32" s="17">
        <v>71.0</v>
      </c>
      <c r="G32" s="17">
        <v>69.0</v>
      </c>
      <c r="H32" s="17">
        <v>71.0</v>
      </c>
      <c r="I32" s="17">
        <v>276.0</v>
      </c>
      <c r="J32" s="16">
        <v>-8.0</v>
      </c>
      <c r="K32" s="18">
        <v>112229.0</v>
      </c>
      <c r="L32" s="17">
        <v>2.0</v>
      </c>
      <c r="M32" s="17">
        <v>5.0</v>
      </c>
      <c r="N32" s="17">
        <v>7.0</v>
      </c>
      <c r="O32" s="17">
        <v>16.0</v>
      </c>
      <c r="P32" s="17">
        <v>42.0</v>
      </c>
      <c r="Q32" s="16" t="s">
        <v>430</v>
      </c>
      <c r="R32" s="19">
        <v>294.8</v>
      </c>
      <c r="S32" s="17">
        <v>40.0</v>
      </c>
      <c r="T32" s="17">
        <v>54.0</v>
      </c>
      <c r="U32" s="16" t="s">
        <v>430</v>
      </c>
      <c r="V32" s="17">
        <v>29.3</v>
      </c>
      <c r="W32" s="17">
        <v>117.0</v>
      </c>
      <c r="X32" s="16" t="s">
        <v>435</v>
      </c>
      <c r="Y32" s="17">
        <v>-1.0</v>
      </c>
      <c r="Z32" s="17">
        <v>-5.0</v>
      </c>
      <c r="AA32" s="17">
        <v>-2.0</v>
      </c>
      <c r="AB32" s="17">
        <v>0.0</v>
      </c>
      <c r="AC32" s="17">
        <v>14.0</v>
      </c>
      <c r="AD32" s="17">
        <v>53.0</v>
      </c>
      <c r="AE32" s="17">
        <v>4.0</v>
      </c>
      <c r="AF32" s="17">
        <v>1.0</v>
      </c>
      <c r="AG32" s="19">
        <v>70.5</v>
      </c>
    </row>
    <row r="33">
      <c r="A33" s="16" t="s">
        <v>355</v>
      </c>
      <c r="B33" s="16">
        <v>2014.0</v>
      </c>
      <c r="C33" s="16" t="s">
        <v>125</v>
      </c>
      <c r="D33" s="17" t="s">
        <v>371</v>
      </c>
      <c r="E33" s="17">
        <v>71.0</v>
      </c>
      <c r="F33" s="17">
        <v>68.0</v>
      </c>
      <c r="G33" s="17">
        <v>70.0</v>
      </c>
      <c r="H33" s="17">
        <v>67.0</v>
      </c>
      <c r="I33" s="17">
        <v>276.0</v>
      </c>
      <c r="J33" s="16">
        <v>-8.0</v>
      </c>
      <c r="K33" s="18">
        <v>112229.0</v>
      </c>
      <c r="L33" s="17">
        <v>39.0</v>
      </c>
      <c r="M33" s="17">
        <v>17.0</v>
      </c>
      <c r="N33" s="17">
        <v>27.0</v>
      </c>
      <c r="O33" s="17">
        <v>16.0</v>
      </c>
      <c r="P33" s="17">
        <v>38.0</v>
      </c>
      <c r="Q33" s="16" t="s">
        <v>420</v>
      </c>
      <c r="R33" s="19">
        <v>284.9</v>
      </c>
      <c r="S33" s="17">
        <v>61.0</v>
      </c>
      <c r="T33" s="17">
        <v>48.0</v>
      </c>
      <c r="U33" s="16" t="s">
        <v>429</v>
      </c>
      <c r="V33" s="17">
        <v>28.5</v>
      </c>
      <c r="W33" s="17">
        <v>114.0</v>
      </c>
      <c r="X33" s="16" t="s">
        <v>374</v>
      </c>
      <c r="Y33" s="17">
        <f>+1</f>
        <v>1</v>
      </c>
      <c r="Z33" s="17">
        <v>-1.0</v>
      </c>
      <c r="AA33" s="17">
        <v>-8.0</v>
      </c>
      <c r="AB33" s="17">
        <v>0.0</v>
      </c>
      <c r="AC33" s="17">
        <v>14.0</v>
      </c>
      <c r="AD33" s="17">
        <v>52.0</v>
      </c>
      <c r="AE33" s="17">
        <v>6.0</v>
      </c>
      <c r="AF33" s="17">
        <v>0.0</v>
      </c>
      <c r="AG33" s="19">
        <v>70.0</v>
      </c>
    </row>
    <row r="34">
      <c r="A34" s="16" t="s">
        <v>355</v>
      </c>
      <c r="B34" s="16">
        <v>2014.0</v>
      </c>
      <c r="C34" s="16" t="s">
        <v>534</v>
      </c>
      <c r="D34" s="17" t="s">
        <v>371</v>
      </c>
      <c r="E34" s="17">
        <v>71.0</v>
      </c>
      <c r="F34" s="17">
        <v>70.0</v>
      </c>
      <c r="G34" s="17">
        <v>67.0</v>
      </c>
      <c r="H34" s="17">
        <v>68.0</v>
      </c>
      <c r="I34" s="17">
        <v>276.0</v>
      </c>
      <c r="J34" s="16">
        <v>-8.0</v>
      </c>
      <c r="K34" s="18">
        <v>112229.0</v>
      </c>
      <c r="L34" s="17">
        <v>39.0</v>
      </c>
      <c r="M34" s="17">
        <v>33.0</v>
      </c>
      <c r="N34" s="17">
        <v>21.0</v>
      </c>
      <c r="O34" s="17">
        <v>16.0</v>
      </c>
      <c r="P34" s="17">
        <v>40.0</v>
      </c>
      <c r="Q34" s="16" t="s">
        <v>371</v>
      </c>
      <c r="R34" s="19">
        <v>290.5</v>
      </c>
      <c r="S34" s="17">
        <v>50.0</v>
      </c>
      <c r="T34" s="17">
        <v>55.0</v>
      </c>
      <c r="U34" s="16" t="s">
        <v>456</v>
      </c>
      <c r="V34" s="17">
        <v>30.0</v>
      </c>
      <c r="W34" s="17">
        <v>120.0</v>
      </c>
      <c r="X34" s="16" t="s">
        <v>449</v>
      </c>
      <c r="Y34" s="17">
        <f>+2</f>
        <v>2</v>
      </c>
      <c r="Z34" s="17">
        <v>-7.0</v>
      </c>
      <c r="AA34" s="17">
        <v>-3.0</v>
      </c>
      <c r="AB34" s="17">
        <v>0.0</v>
      </c>
      <c r="AC34" s="17">
        <v>14.0</v>
      </c>
      <c r="AD34" s="17">
        <v>52.0</v>
      </c>
      <c r="AE34" s="17">
        <v>6.0</v>
      </c>
      <c r="AF34" s="17">
        <v>0.0</v>
      </c>
      <c r="AG34" s="19">
        <v>70.0</v>
      </c>
    </row>
    <row r="35">
      <c r="A35" s="16" t="s">
        <v>355</v>
      </c>
      <c r="B35" s="16">
        <v>2014.0</v>
      </c>
      <c r="C35" s="16" t="s">
        <v>266</v>
      </c>
      <c r="D35" s="17" t="s">
        <v>507</v>
      </c>
      <c r="E35" s="17">
        <v>72.0</v>
      </c>
      <c r="F35" s="17">
        <v>69.0</v>
      </c>
      <c r="G35" s="17">
        <v>68.0</v>
      </c>
      <c r="H35" s="17">
        <v>71.0</v>
      </c>
      <c r="I35" s="17">
        <v>280.0</v>
      </c>
      <c r="J35" s="16">
        <v>-4.0</v>
      </c>
      <c r="K35" s="18">
        <v>36950.0</v>
      </c>
      <c r="L35" s="17">
        <v>51.0</v>
      </c>
      <c r="M35" s="17">
        <v>33.0</v>
      </c>
      <c r="N35" s="17">
        <v>27.0</v>
      </c>
      <c r="O35" s="17">
        <v>35.0</v>
      </c>
      <c r="P35" s="17">
        <v>33.0</v>
      </c>
      <c r="Q35" s="16" t="s">
        <v>445</v>
      </c>
      <c r="R35" s="19">
        <v>305.9</v>
      </c>
      <c r="S35" s="17">
        <v>12.0</v>
      </c>
      <c r="T35" s="17">
        <v>47.0</v>
      </c>
      <c r="U35" s="16" t="s">
        <v>507</v>
      </c>
      <c r="V35" s="17">
        <v>29.0</v>
      </c>
      <c r="W35" s="17">
        <v>116.0</v>
      </c>
      <c r="X35" s="16" t="s">
        <v>490</v>
      </c>
      <c r="Y35" s="17">
        <v>-1.0</v>
      </c>
      <c r="Z35" s="17" t="s">
        <v>366</v>
      </c>
      <c r="AA35" s="17">
        <v>-3.0</v>
      </c>
      <c r="AB35" s="17">
        <v>0.0</v>
      </c>
      <c r="AC35" s="17">
        <v>18.0</v>
      </c>
      <c r="AD35" s="17">
        <v>42.0</v>
      </c>
      <c r="AE35" s="17">
        <v>10.0</v>
      </c>
      <c r="AF35" s="17">
        <v>2.0</v>
      </c>
      <c r="AG35" s="19">
        <v>70.0</v>
      </c>
    </row>
    <row r="36">
      <c r="A36" s="16" t="s">
        <v>355</v>
      </c>
      <c r="B36" s="16">
        <v>2014.0</v>
      </c>
      <c r="C36" s="16" t="s">
        <v>167</v>
      </c>
      <c r="D36" s="17" t="s">
        <v>530</v>
      </c>
      <c r="E36" s="17">
        <v>74.0</v>
      </c>
      <c r="F36" s="17">
        <v>69.0</v>
      </c>
      <c r="G36" s="17">
        <v>72.0</v>
      </c>
      <c r="H36" s="17">
        <v>67.0</v>
      </c>
      <c r="I36" s="17">
        <v>282.0</v>
      </c>
      <c r="J36" s="16">
        <v>-2.0</v>
      </c>
      <c r="K36" s="18">
        <v>23424.0</v>
      </c>
      <c r="L36" s="17">
        <v>77.0</v>
      </c>
      <c r="M36" s="17">
        <v>50.0</v>
      </c>
      <c r="N36" s="17">
        <v>59.0</v>
      </c>
      <c r="O36" s="17">
        <v>45.0</v>
      </c>
      <c r="P36" s="17">
        <v>36.0</v>
      </c>
      <c r="Q36" s="16" t="s">
        <v>435</v>
      </c>
      <c r="R36" s="19">
        <v>297.0</v>
      </c>
      <c r="S36" s="17" t="s">
        <v>441</v>
      </c>
      <c r="T36" s="17">
        <v>40.0</v>
      </c>
      <c r="U36" s="16" t="s">
        <v>538</v>
      </c>
      <c r="V36" s="17">
        <v>26.0</v>
      </c>
      <c r="W36" s="17">
        <v>104.0</v>
      </c>
      <c r="X36" s="16">
        <v>2.0</v>
      </c>
      <c r="Y36" s="17">
        <f>+3</f>
        <v>3</v>
      </c>
      <c r="Z36" s="17">
        <v>-4.0</v>
      </c>
      <c r="AA36" s="17">
        <v>-1.0</v>
      </c>
      <c r="AB36" s="17">
        <v>0.0</v>
      </c>
      <c r="AC36" s="17">
        <v>19.0</v>
      </c>
      <c r="AD36" s="17">
        <v>40.0</v>
      </c>
      <c r="AE36" s="17">
        <v>10.0</v>
      </c>
      <c r="AF36" s="17">
        <v>3.0</v>
      </c>
      <c r="AG36" s="19">
        <v>70.0</v>
      </c>
    </row>
    <row r="37">
      <c r="A37" s="16" t="s">
        <v>355</v>
      </c>
      <c r="B37" s="16">
        <v>2014.0</v>
      </c>
      <c r="C37" s="16" t="s">
        <v>539</v>
      </c>
      <c r="D37" s="17" t="s">
        <v>494</v>
      </c>
      <c r="E37" s="17">
        <v>69.0</v>
      </c>
      <c r="F37" s="17">
        <v>68.0</v>
      </c>
      <c r="G37" s="17">
        <v>70.0</v>
      </c>
      <c r="H37" s="17">
        <v>72.0</v>
      </c>
      <c r="I37" s="17">
        <v>279.0</v>
      </c>
      <c r="J37" s="16">
        <v>-5.0</v>
      </c>
      <c r="K37" s="18">
        <v>50867.0</v>
      </c>
      <c r="L37" s="17">
        <v>17.0</v>
      </c>
      <c r="M37" s="17">
        <v>10.0</v>
      </c>
      <c r="N37" s="17">
        <v>16.0</v>
      </c>
      <c r="O37" s="17">
        <v>29.0</v>
      </c>
      <c r="P37" s="17">
        <v>45.0</v>
      </c>
      <c r="Q37" s="16" t="s">
        <v>388</v>
      </c>
      <c r="R37" s="19">
        <v>290.0</v>
      </c>
      <c r="S37" s="17" t="s">
        <v>391</v>
      </c>
      <c r="T37" s="17">
        <v>51.0</v>
      </c>
      <c r="U37" s="16" t="s">
        <v>475</v>
      </c>
      <c r="V37" s="17">
        <v>28.5</v>
      </c>
      <c r="W37" s="17">
        <v>114.0</v>
      </c>
      <c r="X37" s="16" t="s">
        <v>374</v>
      </c>
      <c r="Y37" s="17">
        <f>+1</f>
        <v>1</v>
      </c>
      <c r="Z37" s="17">
        <v>-7.0</v>
      </c>
      <c r="AA37" s="17">
        <f>+1</f>
        <v>1</v>
      </c>
      <c r="AB37" s="17">
        <v>0.0</v>
      </c>
      <c r="AC37" s="17">
        <v>16.0</v>
      </c>
      <c r="AD37" s="17">
        <v>47.0</v>
      </c>
      <c r="AE37" s="17">
        <v>7.0</v>
      </c>
      <c r="AF37" s="17">
        <v>2.0</v>
      </c>
      <c r="AG37" s="19">
        <v>69.0</v>
      </c>
    </row>
    <row r="38">
      <c r="A38" s="16" t="s">
        <v>355</v>
      </c>
      <c r="B38" s="16">
        <v>2014.0</v>
      </c>
      <c r="C38" s="16" t="s">
        <v>188</v>
      </c>
      <c r="D38" s="17" t="s">
        <v>494</v>
      </c>
      <c r="E38" s="17">
        <v>72.0</v>
      </c>
      <c r="F38" s="17">
        <v>71.0</v>
      </c>
      <c r="G38" s="17">
        <v>69.0</v>
      </c>
      <c r="H38" s="17">
        <v>67.0</v>
      </c>
      <c r="I38" s="17">
        <v>279.0</v>
      </c>
      <c r="J38" s="16">
        <v>-5.0</v>
      </c>
      <c r="K38" s="18">
        <v>50867.0</v>
      </c>
      <c r="L38" s="17">
        <v>51.0</v>
      </c>
      <c r="M38" s="17">
        <v>50.0</v>
      </c>
      <c r="N38" s="17">
        <v>40.0</v>
      </c>
      <c r="O38" s="17">
        <v>29.0</v>
      </c>
      <c r="P38" s="17">
        <v>40.0</v>
      </c>
      <c r="Q38" s="16" t="s">
        <v>371</v>
      </c>
      <c r="R38" s="19">
        <v>317.1</v>
      </c>
      <c r="S38" s="17">
        <v>1.0</v>
      </c>
      <c r="T38" s="17">
        <v>49.0</v>
      </c>
      <c r="U38" s="16" t="s">
        <v>481</v>
      </c>
      <c r="V38" s="17">
        <v>29.0</v>
      </c>
      <c r="W38" s="17">
        <v>116.0</v>
      </c>
      <c r="X38" s="16" t="s">
        <v>490</v>
      </c>
      <c r="Y38" s="17">
        <v>-2.0</v>
      </c>
      <c r="Z38" s="17">
        <f>+1</f>
        <v>1</v>
      </c>
      <c r="AA38" s="17">
        <v>-4.0</v>
      </c>
      <c r="AB38" s="17">
        <v>0.0</v>
      </c>
      <c r="AC38" s="17">
        <v>16.0</v>
      </c>
      <c r="AD38" s="17">
        <v>47.0</v>
      </c>
      <c r="AE38" s="17">
        <v>7.0</v>
      </c>
      <c r="AF38" s="17">
        <v>2.0</v>
      </c>
      <c r="AG38" s="19">
        <v>69.0</v>
      </c>
    </row>
    <row r="39">
      <c r="A39" s="16" t="s">
        <v>355</v>
      </c>
      <c r="B39" s="16">
        <v>2014.0</v>
      </c>
      <c r="C39" s="16" t="s">
        <v>541</v>
      </c>
      <c r="D39" s="17" t="s">
        <v>507</v>
      </c>
      <c r="E39" s="17">
        <v>70.0</v>
      </c>
      <c r="F39" s="17">
        <v>74.0</v>
      </c>
      <c r="G39" s="17">
        <v>72.0</v>
      </c>
      <c r="H39" s="17">
        <v>64.0</v>
      </c>
      <c r="I39" s="17">
        <v>280.0</v>
      </c>
      <c r="J39" s="16">
        <v>-4.0</v>
      </c>
      <c r="K39" s="18">
        <v>36950.0</v>
      </c>
      <c r="L39" s="17">
        <v>26.0</v>
      </c>
      <c r="M39" s="17">
        <v>63.0</v>
      </c>
      <c r="N39" s="17">
        <v>61.0</v>
      </c>
      <c r="O39" s="17">
        <v>35.0</v>
      </c>
      <c r="P39" s="17">
        <v>34.0</v>
      </c>
      <c r="Q39" s="16" t="s">
        <v>457</v>
      </c>
      <c r="R39" s="19">
        <v>303.3</v>
      </c>
      <c r="S39" s="17">
        <v>16.0</v>
      </c>
      <c r="T39" s="17">
        <v>48.0</v>
      </c>
      <c r="U39" s="16" t="s">
        <v>429</v>
      </c>
      <c r="V39" s="17">
        <v>28.8</v>
      </c>
      <c r="W39" s="17">
        <v>115.0</v>
      </c>
      <c r="X39" s="16" t="s">
        <v>382</v>
      </c>
      <c r="Y39" s="17">
        <f>+1</f>
        <v>1</v>
      </c>
      <c r="Z39" s="17">
        <v>-4.0</v>
      </c>
      <c r="AA39" s="17">
        <v>-1.0</v>
      </c>
      <c r="AB39" s="17">
        <v>0.0</v>
      </c>
      <c r="AC39" s="17">
        <v>17.0</v>
      </c>
      <c r="AD39" s="17">
        <v>44.0</v>
      </c>
      <c r="AE39" s="17">
        <v>9.0</v>
      </c>
      <c r="AF39" s="17">
        <v>2.0</v>
      </c>
      <c r="AG39" s="19">
        <v>68.5</v>
      </c>
    </row>
    <row r="40">
      <c r="A40" s="16" t="s">
        <v>355</v>
      </c>
      <c r="B40" s="16">
        <v>2014.0</v>
      </c>
      <c r="C40" s="16" t="s">
        <v>93</v>
      </c>
      <c r="D40" s="17" t="s">
        <v>494</v>
      </c>
      <c r="E40" s="17">
        <v>69.0</v>
      </c>
      <c r="F40" s="17">
        <v>66.0</v>
      </c>
      <c r="G40" s="17">
        <v>73.0</v>
      </c>
      <c r="H40" s="17">
        <v>71.0</v>
      </c>
      <c r="I40" s="17">
        <v>279.0</v>
      </c>
      <c r="J40" s="16">
        <v>-5.0</v>
      </c>
      <c r="K40" s="18">
        <v>50867.0</v>
      </c>
      <c r="L40" s="17">
        <v>17.0</v>
      </c>
      <c r="M40" s="17">
        <v>3.0</v>
      </c>
      <c r="N40" s="17">
        <v>21.0</v>
      </c>
      <c r="O40" s="17">
        <v>29.0</v>
      </c>
      <c r="P40" s="17">
        <v>38.0</v>
      </c>
      <c r="Q40" s="16" t="s">
        <v>420</v>
      </c>
      <c r="R40" s="19">
        <v>290.0</v>
      </c>
      <c r="S40" s="17" t="s">
        <v>391</v>
      </c>
      <c r="T40" s="17">
        <v>52.0</v>
      </c>
      <c r="U40" s="16" t="s">
        <v>409</v>
      </c>
      <c r="V40" s="17">
        <v>30.3</v>
      </c>
      <c r="W40" s="17">
        <v>121.0</v>
      </c>
      <c r="X40" s="16" t="s">
        <v>521</v>
      </c>
      <c r="Y40" s="17">
        <v>-1.0</v>
      </c>
      <c r="Z40" s="17">
        <v>-3.0</v>
      </c>
      <c r="AA40" s="17">
        <v>-1.0</v>
      </c>
      <c r="AB40" s="17">
        <v>0.0</v>
      </c>
      <c r="AC40" s="17">
        <v>16.0</v>
      </c>
      <c r="AD40" s="17">
        <v>45.0</v>
      </c>
      <c r="AE40" s="17">
        <v>11.0</v>
      </c>
      <c r="AF40" s="17">
        <v>0.0</v>
      </c>
      <c r="AG40" s="19">
        <v>68.0</v>
      </c>
    </row>
    <row r="41">
      <c r="A41" s="16" t="s">
        <v>355</v>
      </c>
      <c r="B41" s="16">
        <v>2014.0</v>
      </c>
      <c r="C41" s="16" t="s">
        <v>205</v>
      </c>
      <c r="D41" s="17" t="s">
        <v>507</v>
      </c>
      <c r="E41" s="17">
        <v>68.0</v>
      </c>
      <c r="F41" s="17">
        <v>73.0</v>
      </c>
      <c r="G41" s="17">
        <v>71.0</v>
      </c>
      <c r="H41" s="17">
        <v>68.0</v>
      </c>
      <c r="I41" s="17">
        <v>280.0</v>
      </c>
      <c r="J41" s="16">
        <v>-4.0</v>
      </c>
      <c r="K41" s="18">
        <v>36950.0</v>
      </c>
      <c r="L41" s="17">
        <v>11.0</v>
      </c>
      <c r="M41" s="17">
        <v>33.0</v>
      </c>
      <c r="N41" s="17">
        <v>40.0</v>
      </c>
      <c r="O41" s="17">
        <v>35.0</v>
      </c>
      <c r="P41" s="17">
        <v>28.0</v>
      </c>
      <c r="Q41" s="16">
        <v>73.0</v>
      </c>
      <c r="R41" s="19">
        <v>301.4</v>
      </c>
      <c r="S41" s="17">
        <v>23.0</v>
      </c>
      <c r="T41" s="17">
        <v>44.0</v>
      </c>
      <c r="U41" s="16" t="s">
        <v>498</v>
      </c>
      <c r="V41" s="17">
        <v>27.5</v>
      </c>
      <c r="W41" s="17">
        <v>110.0</v>
      </c>
      <c r="X41" s="16" t="s">
        <v>419</v>
      </c>
      <c r="Y41" s="17">
        <f>+1</f>
        <v>1</v>
      </c>
      <c r="Z41" s="17" t="s">
        <v>366</v>
      </c>
      <c r="AA41" s="17">
        <v>-5.0</v>
      </c>
      <c r="AB41" s="17">
        <v>1.0</v>
      </c>
      <c r="AC41" s="17">
        <v>12.0</v>
      </c>
      <c r="AD41" s="17">
        <v>49.0</v>
      </c>
      <c r="AE41" s="17">
        <v>10.0</v>
      </c>
      <c r="AF41" s="17">
        <v>0.0</v>
      </c>
      <c r="AG41" s="19">
        <v>65.5</v>
      </c>
    </row>
    <row r="42">
      <c r="A42" s="16" t="s">
        <v>355</v>
      </c>
      <c r="B42" s="16">
        <v>2014.0</v>
      </c>
      <c r="C42" s="16" t="s">
        <v>140</v>
      </c>
      <c r="D42" s="17" t="s">
        <v>466</v>
      </c>
      <c r="E42" s="17">
        <v>72.0</v>
      </c>
      <c r="F42" s="17">
        <v>69.0</v>
      </c>
      <c r="G42" s="17">
        <v>72.0</v>
      </c>
      <c r="H42" s="17">
        <v>70.0</v>
      </c>
      <c r="I42" s="17">
        <v>283.0</v>
      </c>
      <c r="J42" s="16">
        <v>-1.0</v>
      </c>
      <c r="K42" s="18">
        <v>19017.0</v>
      </c>
      <c r="L42" s="17">
        <v>51.0</v>
      </c>
      <c r="M42" s="17">
        <v>33.0</v>
      </c>
      <c r="N42" s="17">
        <v>50.0</v>
      </c>
      <c r="O42" s="17">
        <v>50.0</v>
      </c>
      <c r="P42" s="17">
        <v>32.0</v>
      </c>
      <c r="Q42" s="16" t="s">
        <v>521</v>
      </c>
      <c r="R42" s="19">
        <v>293.3</v>
      </c>
      <c r="S42" s="17">
        <v>44.0</v>
      </c>
      <c r="T42" s="17">
        <v>46.0</v>
      </c>
      <c r="U42" s="16" t="s">
        <v>439</v>
      </c>
      <c r="V42" s="17">
        <v>29.0</v>
      </c>
      <c r="W42" s="17">
        <v>116.0</v>
      </c>
      <c r="X42" s="16" t="s">
        <v>490</v>
      </c>
      <c r="Y42" s="17">
        <f>+2</f>
        <v>2</v>
      </c>
      <c r="Z42" s="17" t="s">
        <v>366</v>
      </c>
      <c r="AA42" s="17">
        <v>-3.0</v>
      </c>
      <c r="AB42" s="17">
        <v>0.0</v>
      </c>
      <c r="AC42" s="17">
        <v>17.0</v>
      </c>
      <c r="AD42" s="17">
        <v>41.0</v>
      </c>
      <c r="AE42" s="17">
        <v>12.0</v>
      </c>
      <c r="AF42" s="17">
        <v>2.0</v>
      </c>
      <c r="AG42" s="19">
        <v>64.5</v>
      </c>
    </row>
    <row r="43">
      <c r="A43" s="16" t="s">
        <v>355</v>
      </c>
      <c r="B43" s="16">
        <v>2014.0</v>
      </c>
      <c r="C43" s="18" t="s">
        <v>51</v>
      </c>
      <c r="D43" s="17" t="s">
        <v>457</v>
      </c>
      <c r="E43" s="17">
        <v>73.0</v>
      </c>
      <c r="F43" s="17">
        <v>69.0</v>
      </c>
      <c r="G43" s="17">
        <v>68.0</v>
      </c>
      <c r="H43" s="17">
        <v>74.0</v>
      </c>
      <c r="I43" s="17">
        <v>284.0</v>
      </c>
      <c r="J43" s="18" t="s">
        <v>366</v>
      </c>
      <c r="K43" s="18">
        <v>17600.0</v>
      </c>
      <c r="L43" s="17">
        <v>65.0</v>
      </c>
      <c r="M43" s="17">
        <v>44.0</v>
      </c>
      <c r="N43" s="17">
        <v>34.0</v>
      </c>
      <c r="O43" s="17">
        <v>57.0</v>
      </c>
      <c r="P43" s="17">
        <v>36.0</v>
      </c>
      <c r="Q43" s="16" t="s">
        <v>435</v>
      </c>
      <c r="R43" s="19">
        <v>291.9</v>
      </c>
      <c r="S43" s="17">
        <v>47.0</v>
      </c>
      <c r="T43" s="17">
        <v>46.0</v>
      </c>
      <c r="U43" s="16" t="s">
        <v>439</v>
      </c>
      <c r="V43" s="17">
        <v>29.8</v>
      </c>
      <c r="W43" s="17">
        <v>119.0</v>
      </c>
      <c r="X43" s="16" t="s">
        <v>483</v>
      </c>
      <c r="Y43" s="17">
        <f>+4</f>
        <v>4</v>
      </c>
      <c r="Z43" s="17">
        <v>-2.0</v>
      </c>
      <c r="AA43" s="17">
        <v>-2.0</v>
      </c>
      <c r="AB43" s="17">
        <v>0.0</v>
      </c>
      <c r="AC43" s="17">
        <v>18.0</v>
      </c>
      <c r="AD43" s="17">
        <v>38.0</v>
      </c>
      <c r="AE43" s="17">
        <v>14.0</v>
      </c>
      <c r="AF43" s="17">
        <v>2.0</v>
      </c>
      <c r="AG43" s="19">
        <v>64.0</v>
      </c>
    </row>
    <row r="44">
      <c r="A44" s="16" t="s">
        <v>355</v>
      </c>
      <c r="B44" s="16">
        <v>2014.0</v>
      </c>
      <c r="C44" s="16" t="s">
        <v>500</v>
      </c>
      <c r="D44" s="17" t="s">
        <v>507</v>
      </c>
      <c r="E44" s="17">
        <v>70.0</v>
      </c>
      <c r="F44" s="17">
        <v>75.0</v>
      </c>
      <c r="G44" s="17">
        <v>68.0</v>
      </c>
      <c r="H44" s="17">
        <v>67.0</v>
      </c>
      <c r="I44" s="17">
        <v>280.0</v>
      </c>
      <c r="J44" s="16">
        <v>-4.0</v>
      </c>
      <c r="K44" s="18">
        <v>36950.0</v>
      </c>
      <c r="L44" s="17">
        <v>26.0</v>
      </c>
      <c r="M44" s="17">
        <v>70.0</v>
      </c>
      <c r="N44" s="17">
        <v>50.0</v>
      </c>
      <c r="O44" s="17">
        <v>35.0</v>
      </c>
      <c r="P44" s="17">
        <v>33.0</v>
      </c>
      <c r="Q44" s="16" t="s">
        <v>445</v>
      </c>
      <c r="R44" s="19">
        <v>301.8</v>
      </c>
      <c r="S44" s="17" t="s">
        <v>431</v>
      </c>
      <c r="T44" s="17">
        <v>46.0</v>
      </c>
      <c r="U44" s="16" t="s">
        <v>439</v>
      </c>
      <c r="V44" s="17">
        <v>28.5</v>
      </c>
      <c r="W44" s="17">
        <v>114.0</v>
      </c>
      <c r="X44" s="16" t="s">
        <v>374</v>
      </c>
      <c r="Y44" s="17">
        <f>+1</f>
        <v>1</v>
      </c>
      <c r="Z44" s="17">
        <v>-1.0</v>
      </c>
      <c r="AA44" s="17">
        <v>-4.0</v>
      </c>
      <c r="AB44" s="17">
        <v>0.0</v>
      </c>
      <c r="AC44" s="17">
        <v>14.0</v>
      </c>
      <c r="AD44" s="17">
        <v>49.0</v>
      </c>
      <c r="AE44" s="17">
        <v>8.0</v>
      </c>
      <c r="AF44" s="17">
        <v>1.0</v>
      </c>
      <c r="AG44" s="19">
        <v>63.5</v>
      </c>
    </row>
    <row r="45">
      <c r="A45" s="16" t="s">
        <v>355</v>
      </c>
      <c r="B45" s="16">
        <v>2014.0</v>
      </c>
      <c r="C45" s="18" t="s">
        <v>179</v>
      </c>
      <c r="D45" s="17" t="s">
        <v>505</v>
      </c>
      <c r="E45" s="17">
        <v>72.0</v>
      </c>
      <c r="F45" s="17">
        <v>72.0</v>
      </c>
      <c r="G45" s="17">
        <v>68.0</v>
      </c>
      <c r="H45" s="17">
        <v>69.0</v>
      </c>
      <c r="I45" s="17">
        <v>281.0</v>
      </c>
      <c r="J45" s="18">
        <v>-3.0</v>
      </c>
      <c r="K45" s="18">
        <v>28800.0</v>
      </c>
      <c r="L45" s="17">
        <v>51.0</v>
      </c>
      <c r="M45" s="17">
        <v>63.0</v>
      </c>
      <c r="N45" s="17">
        <v>40.0</v>
      </c>
      <c r="O45" s="17">
        <v>43.0</v>
      </c>
      <c r="P45" s="17">
        <v>37.0</v>
      </c>
      <c r="Q45" s="16" t="s">
        <v>490</v>
      </c>
      <c r="R45" s="19">
        <v>306.0</v>
      </c>
      <c r="S45" s="17" t="s">
        <v>381</v>
      </c>
      <c r="T45" s="17">
        <v>47.0</v>
      </c>
      <c r="U45" s="16" t="s">
        <v>507</v>
      </c>
      <c r="V45" s="17">
        <v>29.0</v>
      </c>
      <c r="W45" s="17">
        <v>116.0</v>
      </c>
      <c r="X45" s="16" t="s">
        <v>490</v>
      </c>
      <c r="Y45" s="17" t="s">
        <v>366</v>
      </c>
      <c r="Z45" s="17" t="s">
        <v>366</v>
      </c>
      <c r="AA45" s="17">
        <v>-3.0</v>
      </c>
      <c r="AB45" s="17">
        <v>0.0</v>
      </c>
      <c r="AC45" s="17">
        <v>15.0</v>
      </c>
      <c r="AD45" s="17">
        <v>47.0</v>
      </c>
      <c r="AE45" s="17">
        <v>8.0</v>
      </c>
      <c r="AF45" s="17">
        <v>2.0</v>
      </c>
      <c r="AG45" s="19">
        <v>63.5</v>
      </c>
    </row>
    <row r="46">
      <c r="A46" s="16" t="s">
        <v>355</v>
      </c>
      <c r="B46" s="16">
        <v>2014.0</v>
      </c>
      <c r="C46" s="16" t="s">
        <v>548</v>
      </c>
      <c r="D46" s="17" t="s">
        <v>507</v>
      </c>
      <c r="E46" s="17">
        <v>72.0</v>
      </c>
      <c r="F46" s="17">
        <v>70.0</v>
      </c>
      <c r="G46" s="17">
        <v>70.0</v>
      </c>
      <c r="H46" s="17">
        <v>68.0</v>
      </c>
      <c r="I46" s="17">
        <v>280.0</v>
      </c>
      <c r="J46" s="16">
        <v>-4.0</v>
      </c>
      <c r="K46" s="18">
        <v>36950.0</v>
      </c>
      <c r="L46" s="17">
        <v>51.0</v>
      </c>
      <c r="M46" s="17">
        <v>44.0</v>
      </c>
      <c r="N46" s="17">
        <v>40.0</v>
      </c>
      <c r="O46" s="17">
        <v>35.0</v>
      </c>
      <c r="P46" s="17">
        <v>41.0</v>
      </c>
      <c r="Q46" s="16" t="s">
        <v>380</v>
      </c>
      <c r="R46" s="19">
        <v>273.3</v>
      </c>
      <c r="S46" s="17">
        <v>73.0</v>
      </c>
      <c r="T46" s="17">
        <v>44.0</v>
      </c>
      <c r="U46" s="16" t="s">
        <v>498</v>
      </c>
      <c r="V46" s="17">
        <v>28.0</v>
      </c>
      <c r="W46" s="17">
        <v>112.0</v>
      </c>
      <c r="X46" s="16" t="s">
        <v>462</v>
      </c>
      <c r="Y46" s="17">
        <v>-1.0</v>
      </c>
      <c r="Z46" s="17">
        <f>+1</f>
        <v>1</v>
      </c>
      <c r="AA46" s="17">
        <v>-4.0</v>
      </c>
      <c r="AB46" s="17">
        <v>0.0</v>
      </c>
      <c r="AC46" s="17">
        <v>14.0</v>
      </c>
      <c r="AD46" s="17">
        <v>48.0</v>
      </c>
      <c r="AE46" s="17">
        <v>10.0</v>
      </c>
      <c r="AF46" s="17">
        <v>0.0</v>
      </c>
      <c r="AG46" s="19">
        <v>63.0</v>
      </c>
    </row>
    <row r="47">
      <c r="A47" s="16" t="s">
        <v>355</v>
      </c>
      <c r="B47" s="16">
        <v>2014.0</v>
      </c>
      <c r="C47" s="16" t="s">
        <v>546</v>
      </c>
      <c r="D47" s="17" t="s">
        <v>507</v>
      </c>
      <c r="E47" s="17">
        <v>74.0</v>
      </c>
      <c r="F47" s="17">
        <v>68.0</v>
      </c>
      <c r="G47" s="17">
        <v>69.0</v>
      </c>
      <c r="H47" s="17">
        <v>69.0</v>
      </c>
      <c r="I47" s="17">
        <v>280.0</v>
      </c>
      <c r="J47" s="16">
        <v>-4.0</v>
      </c>
      <c r="K47" s="18">
        <v>36950.0</v>
      </c>
      <c r="L47" s="17">
        <v>77.0</v>
      </c>
      <c r="M47" s="17">
        <v>44.0</v>
      </c>
      <c r="N47" s="17">
        <v>37.0</v>
      </c>
      <c r="O47" s="17">
        <v>35.0</v>
      </c>
      <c r="P47" s="17">
        <v>36.0</v>
      </c>
      <c r="Q47" s="16" t="s">
        <v>435</v>
      </c>
      <c r="R47" s="19">
        <v>283.4</v>
      </c>
      <c r="S47" s="17">
        <v>65.0</v>
      </c>
      <c r="T47" s="17">
        <v>46.0</v>
      </c>
      <c r="U47" s="16" t="s">
        <v>439</v>
      </c>
      <c r="V47" s="17">
        <v>28.0</v>
      </c>
      <c r="W47" s="17">
        <v>112.0</v>
      </c>
      <c r="X47" s="16" t="s">
        <v>462</v>
      </c>
      <c r="Y47" s="17">
        <v>-1.0</v>
      </c>
      <c r="Z47" s="17">
        <v>-2.0</v>
      </c>
      <c r="AA47" s="17">
        <v>-1.0</v>
      </c>
      <c r="AB47" s="17">
        <v>0.0</v>
      </c>
      <c r="AC47" s="17">
        <v>14.0</v>
      </c>
      <c r="AD47" s="17">
        <v>48.0</v>
      </c>
      <c r="AE47" s="17">
        <v>10.0</v>
      </c>
      <c r="AF47" s="17">
        <v>0.0</v>
      </c>
      <c r="AG47" s="19">
        <v>63.0</v>
      </c>
    </row>
    <row r="48">
      <c r="A48" s="16" t="s">
        <v>355</v>
      </c>
      <c r="B48" s="16">
        <v>2014.0</v>
      </c>
      <c r="C48" s="16" t="s">
        <v>442</v>
      </c>
      <c r="D48" s="17" t="s">
        <v>457</v>
      </c>
      <c r="E48" s="17">
        <v>68.0</v>
      </c>
      <c r="F48" s="17">
        <v>74.0</v>
      </c>
      <c r="G48" s="17">
        <v>71.0</v>
      </c>
      <c r="H48" s="17">
        <v>71.0</v>
      </c>
      <c r="I48" s="17">
        <v>284.0</v>
      </c>
      <c r="J48" s="16" t="s">
        <v>366</v>
      </c>
      <c r="K48" s="18">
        <v>17600.0</v>
      </c>
      <c r="L48" s="17">
        <v>11.0</v>
      </c>
      <c r="M48" s="17">
        <v>44.0</v>
      </c>
      <c r="N48" s="17">
        <v>50.0</v>
      </c>
      <c r="O48" s="17">
        <v>57.0</v>
      </c>
      <c r="P48" s="17">
        <v>43.0</v>
      </c>
      <c r="Q48" s="16" t="s">
        <v>386</v>
      </c>
      <c r="R48" s="19">
        <v>280.3</v>
      </c>
      <c r="S48" s="17">
        <v>70.0</v>
      </c>
      <c r="T48" s="17">
        <v>45.0</v>
      </c>
      <c r="U48" s="16" t="s">
        <v>470</v>
      </c>
      <c r="V48" s="17">
        <v>28.8</v>
      </c>
      <c r="W48" s="17">
        <v>115.0</v>
      </c>
      <c r="X48" s="16" t="s">
        <v>382</v>
      </c>
      <c r="Y48" s="17">
        <f t="shared" ref="Y48:Y49" si="4">+1</f>
        <v>1</v>
      </c>
      <c r="Z48" s="17">
        <v>-1.0</v>
      </c>
      <c r="AA48" s="17" t="s">
        <v>366</v>
      </c>
      <c r="AB48" s="17">
        <v>0.0</v>
      </c>
      <c r="AC48" s="17">
        <v>17.0</v>
      </c>
      <c r="AD48" s="17">
        <v>41.0</v>
      </c>
      <c r="AE48" s="17">
        <v>11.0</v>
      </c>
      <c r="AF48" s="17">
        <v>3.0</v>
      </c>
      <c r="AG48" s="19">
        <v>63.0</v>
      </c>
    </row>
    <row r="49">
      <c r="A49" s="16" t="s">
        <v>355</v>
      </c>
      <c r="B49" s="16">
        <v>2014.0</v>
      </c>
      <c r="C49" s="16" t="s">
        <v>549</v>
      </c>
      <c r="D49" s="17" t="s">
        <v>530</v>
      </c>
      <c r="E49" s="17">
        <v>70.0</v>
      </c>
      <c r="F49" s="17">
        <v>73.0</v>
      </c>
      <c r="G49" s="17">
        <v>67.0</v>
      </c>
      <c r="H49" s="17">
        <v>72.0</v>
      </c>
      <c r="I49" s="17">
        <v>282.0</v>
      </c>
      <c r="J49" s="16">
        <v>-2.0</v>
      </c>
      <c r="K49" s="18">
        <v>23424.0</v>
      </c>
      <c r="L49" s="17">
        <v>26.0</v>
      </c>
      <c r="M49" s="17">
        <v>50.0</v>
      </c>
      <c r="N49" s="17">
        <v>34.0</v>
      </c>
      <c r="O49" s="17">
        <v>45.0</v>
      </c>
      <c r="P49" s="17">
        <v>40.0</v>
      </c>
      <c r="Q49" s="16" t="s">
        <v>371</v>
      </c>
      <c r="R49" s="19">
        <v>293.9</v>
      </c>
      <c r="S49" s="17">
        <v>41.0</v>
      </c>
      <c r="T49" s="17">
        <v>52.0</v>
      </c>
      <c r="U49" s="16" t="s">
        <v>409</v>
      </c>
      <c r="V49" s="17">
        <v>29.5</v>
      </c>
      <c r="W49" s="17">
        <v>118.0</v>
      </c>
      <c r="X49" s="16" t="s">
        <v>466</v>
      </c>
      <c r="Y49" s="17">
        <f t="shared" si="4"/>
        <v>1</v>
      </c>
      <c r="Z49" s="17">
        <f>+1</f>
        <v>1</v>
      </c>
      <c r="AA49" s="17">
        <v>-4.0</v>
      </c>
      <c r="AB49" s="17">
        <v>0.0</v>
      </c>
      <c r="AC49" s="17">
        <v>15.0</v>
      </c>
      <c r="AD49" s="17">
        <v>46.0</v>
      </c>
      <c r="AE49" s="17">
        <v>9.0</v>
      </c>
      <c r="AF49" s="17">
        <v>2.0</v>
      </c>
      <c r="AG49" s="19">
        <v>62.5</v>
      </c>
    </row>
    <row r="50">
      <c r="A50" s="16" t="s">
        <v>355</v>
      </c>
      <c r="B50" s="16">
        <v>2014.0</v>
      </c>
      <c r="C50" s="16" t="s">
        <v>40</v>
      </c>
      <c r="D50" s="17" t="s">
        <v>428</v>
      </c>
      <c r="E50" s="17">
        <v>67.0</v>
      </c>
      <c r="F50" s="17">
        <v>70.0</v>
      </c>
      <c r="G50" s="17">
        <v>71.0</v>
      </c>
      <c r="H50" s="17">
        <v>70.0</v>
      </c>
      <c r="I50" s="17">
        <v>278.0</v>
      </c>
      <c r="J50" s="16">
        <v>-6.0</v>
      </c>
      <c r="K50" s="18">
        <v>61600.0</v>
      </c>
      <c r="L50" s="17">
        <v>6.0</v>
      </c>
      <c r="M50" s="17">
        <v>10.0</v>
      </c>
      <c r="N50" s="17">
        <v>21.0</v>
      </c>
      <c r="O50" s="17">
        <v>26.0</v>
      </c>
      <c r="P50" s="17">
        <v>45.0</v>
      </c>
      <c r="Q50" s="16" t="s">
        <v>388</v>
      </c>
      <c r="R50" s="19">
        <v>301.5</v>
      </c>
      <c r="S50" s="17">
        <v>22.0</v>
      </c>
      <c r="T50" s="17">
        <v>55.0</v>
      </c>
      <c r="U50" s="16" t="s">
        <v>456</v>
      </c>
      <c r="V50" s="17">
        <v>30.3</v>
      </c>
      <c r="W50" s="17">
        <v>121.0</v>
      </c>
      <c r="X50" s="16" t="s">
        <v>521</v>
      </c>
      <c r="Y50" s="17" t="s">
        <v>366</v>
      </c>
      <c r="Z50" s="17">
        <v>-5.0</v>
      </c>
      <c r="AA50" s="17">
        <v>-1.0</v>
      </c>
      <c r="AB50" s="17">
        <v>0.0</v>
      </c>
      <c r="AC50" s="17">
        <v>11.0</v>
      </c>
      <c r="AD50" s="17">
        <v>57.0</v>
      </c>
      <c r="AE50" s="17">
        <v>3.0</v>
      </c>
      <c r="AF50" s="17">
        <v>1.0</v>
      </c>
      <c r="AG50" s="19">
        <v>62.0</v>
      </c>
    </row>
    <row r="51">
      <c r="A51" s="16" t="s">
        <v>355</v>
      </c>
      <c r="B51" s="16">
        <v>2014.0</v>
      </c>
      <c r="C51" s="16" t="s">
        <v>551</v>
      </c>
      <c r="D51" s="17" t="s">
        <v>466</v>
      </c>
      <c r="E51" s="17">
        <v>71.0</v>
      </c>
      <c r="F51" s="17">
        <v>70.0</v>
      </c>
      <c r="G51" s="17">
        <v>68.0</v>
      </c>
      <c r="H51" s="17">
        <v>74.0</v>
      </c>
      <c r="I51" s="17">
        <v>283.0</v>
      </c>
      <c r="J51" s="16">
        <v>-1.0</v>
      </c>
      <c r="K51" s="18">
        <v>19017.0</v>
      </c>
      <c r="L51" s="17">
        <v>39.0</v>
      </c>
      <c r="M51" s="17">
        <v>33.0</v>
      </c>
      <c r="N51" s="17">
        <v>27.0</v>
      </c>
      <c r="O51" s="17">
        <v>50.0</v>
      </c>
      <c r="P51" s="17">
        <v>38.0</v>
      </c>
      <c r="Q51" s="16" t="s">
        <v>420</v>
      </c>
      <c r="R51" s="19">
        <v>301.8</v>
      </c>
      <c r="S51" s="17" t="s">
        <v>431</v>
      </c>
      <c r="T51" s="17">
        <v>50.0</v>
      </c>
      <c r="U51" s="16">
        <v>24.0</v>
      </c>
      <c r="V51" s="17">
        <v>30.0</v>
      </c>
      <c r="W51" s="17">
        <v>120.0</v>
      </c>
      <c r="X51" s="16" t="s">
        <v>449</v>
      </c>
      <c r="Y51" s="17" t="s">
        <v>366</v>
      </c>
      <c r="Z51" s="17">
        <f>+3</f>
        <v>3</v>
      </c>
      <c r="AA51" s="17">
        <v>-4.0</v>
      </c>
      <c r="AB51" s="17">
        <v>1.0</v>
      </c>
      <c r="AC51" s="17">
        <v>12.0</v>
      </c>
      <c r="AD51" s="17">
        <v>47.0</v>
      </c>
      <c r="AE51" s="17">
        <v>11.0</v>
      </c>
      <c r="AF51" s="17">
        <v>1.0</v>
      </c>
      <c r="AG51" s="19">
        <v>62.0</v>
      </c>
    </row>
    <row r="52">
      <c r="A52" s="16" t="s">
        <v>355</v>
      </c>
      <c r="B52" s="16">
        <v>2014.0</v>
      </c>
      <c r="C52" s="16" t="s">
        <v>469</v>
      </c>
      <c r="D52" s="17" t="s">
        <v>457</v>
      </c>
      <c r="E52" s="17">
        <v>71.0</v>
      </c>
      <c r="F52" s="17">
        <v>74.0</v>
      </c>
      <c r="G52" s="17">
        <v>70.0</v>
      </c>
      <c r="H52" s="17">
        <v>69.0</v>
      </c>
      <c r="I52" s="17">
        <v>284.0</v>
      </c>
      <c r="J52" s="16" t="s">
        <v>366</v>
      </c>
      <c r="K52" s="18">
        <v>17600.0</v>
      </c>
      <c r="L52" s="17">
        <v>39.0</v>
      </c>
      <c r="M52" s="17">
        <v>70.0</v>
      </c>
      <c r="N52" s="17">
        <v>59.0</v>
      </c>
      <c r="O52" s="17">
        <v>57.0</v>
      </c>
      <c r="P52" s="17">
        <v>38.0</v>
      </c>
      <c r="Q52" s="16" t="s">
        <v>420</v>
      </c>
      <c r="R52" s="19">
        <v>280.8</v>
      </c>
      <c r="S52" s="17">
        <v>69.0</v>
      </c>
      <c r="T52" s="17">
        <v>48.0</v>
      </c>
      <c r="U52" s="16" t="s">
        <v>429</v>
      </c>
      <c r="V52" s="17">
        <v>29.5</v>
      </c>
      <c r="W52" s="17">
        <v>118.0</v>
      </c>
      <c r="X52" s="16" t="s">
        <v>466</v>
      </c>
      <c r="Y52" s="17">
        <f>+3</f>
        <v>3</v>
      </c>
      <c r="Z52" s="17" t="s">
        <v>366</v>
      </c>
      <c r="AA52" s="17">
        <v>-3.0</v>
      </c>
      <c r="AB52" s="17">
        <v>1.0</v>
      </c>
      <c r="AC52" s="17">
        <v>13.0</v>
      </c>
      <c r="AD52" s="17">
        <v>45.0</v>
      </c>
      <c r="AE52" s="17">
        <v>11.0</v>
      </c>
      <c r="AF52" s="17">
        <v>2.0</v>
      </c>
      <c r="AG52" s="19">
        <v>62.0</v>
      </c>
    </row>
    <row r="53">
      <c r="A53" s="16" t="s">
        <v>355</v>
      </c>
      <c r="B53" s="16">
        <v>2014.0</v>
      </c>
      <c r="C53" s="16" t="s">
        <v>102</v>
      </c>
      <c r="D53" s="17" t="s">
        <v>466</v>
      </c>
      <c r="E53" s="17">
        <v>68.0</v>
      </c>
      <c r="F53" s="17">
        <v>73.0</v>
      </c>
      <c r="G53" s="17">
        <v>68.0</v>
      </c>
      <c r="H53" s="17">
        <v>74.0</v>
      </c>
      <c r="I53" s="17">
        <v>283.0</v>
      </c>
      <c r="J53" s="16">
        <v>-1.0</v>
      </c>
      <c r="K53" s="18">
        <v>19017.0</v>
      </c>
      <c r="L53" s="17">
        <v>11.0</v>
      </c>
      <c r="M53" s="17">
        <v>33.0</v>
      </c>
      <c r="N53" s="17">
        <v>27.0</v>
      </c>
      <c r="O53" s="17">
        <v>50.0</v>
      </c>
      <c r="P53" s="17">
        <v>34.0</v>
      </c>
      <c r="Q53" s="16" t="s">
        <v>457</v>
      </c>
      <c r="R53" s="19">
        <v>299.9</v>
      </c>
      <c r="S53" s="17" t="s">
        <v>428</v>
      </c>
      <c r="T53" s="17">
        <v>48.0</v>
      </c>
      <c r="U53" s="16" t="s">
        <v>429</v>
      </c>
      <c r="V53" s="17">
        <v>29.3</v>
      </c>
      <c r="W53" s="17">
        <v>117.0</v>
      </c>
      <c r="X53" s="16" t="s">
        <v>435</v>
      </c>
      <c r="Y53" s="17">
        <f>+2</f>
        <v>2</v>
      </c>
      <c r="Z53" s="17">
        <v>-2.0</v>
      </c>
      <c r="AA53" s="17">
        <v>-1.0</v>
      </c>
      <c r="AB53" s="17">
        <v>0.0</v>
      </c>
      <c r="AC53" s="17">
        <v>15.0</v>
      </c>
      <c r="AD53" s="17">
        <v>44.0</v>
      </c>
      <c r="AE53" s="17">
        <v>12.0</v>
      </c>
      <c r="AF53" s="17">
        <v>1.0</v>
      </c>
      <c r="AG53" s="19">
        <v>61.0</v>
      </c>
    </row>
    <row r="54">
      <c r="A54" s="16" t="s">
        <v>355</v>
      </c>
      <c r="B54" s="16">
        <v>2014.0</v>
      </c>
      <c r="C54" s="18" t="s">
        <v>553</v>
      </c>
      <c r="D54" s="17" t="s">
        <v>530</v>
      </c>
      <c r="E54" s="17">
        <v>71.0</v>
      </c>
      <c r="F54" s="17">
        <v>69.0</v>
      </c>
      <c r="G54" s="17">
        <v>68.0</v>
      </c>
      <c r="H54" s="17">
        <v>74.0</v>
      </c>
      <c r="I54" s="17">
        <v>282.0</v>
      </c>
      <c r="J54" s="18">
        <v>-2.0</v>
      </c>
      <c r="K54" s="18">
        <v>23424.0</v>
      </c>
      <c r="L54" s="17">
        <v>39.0</v>
      </c>
      <c r="M54" s="17">
        <v>23.0</v>
      </c>
      <c r="N54" s="17">
        <v>21.0</v>
      </c>
      <c r="O54" s="17">
        <v>45.0</v>
      </c>
      <c r="P54" s="17">
        <v>40.0</v>
      </c>
      <c r="Q54" s="16" t="s">
        <v>371</v>
      </c>
      <c r="R54" s="19">
        <v>298.5</v>
      </c>
      <c r="S54" s="17">
        <v>32.0</v>
      </c>
      <c r="T54" s="17">
        <v>44.0</v>
      </c>
      <c r="U54" s="16" t="s">
        <v>498</v>
      </c>
      <c r="V54" s="17">
        <v>28.8</v>
      </c>
      <c r="W54" s="17">
        <v>115.0</v>
      </c>
      <c r="X54" s="16" t="s">
        <v>382</v>
      </c>
      <c r="Y54" s="17">
        <f>+7</f>
        <v>7</v>
      </c>
      <c r="Z54" s="17">
        <v>-6.0</v>
      </c>
      <c r="AA54" s="17">
        <v>-3.0</v>
      </c>
      <c r="AB54" s="17">
        <v>0.0</v>
      </c>
      <c r="AC54" s="17">
        <v>14.0</v>
      </c>
      <c r="AD54" s="17">
        <v>47.0</v>
      </c>
      <c r="AE54" s="17">
        <v>10.0</v>
      </c>
      <c r="AF54" s="17">
        <v>1.0</v>
      </c>
      <c r="AG54" s="19">
        <v>60.5</v>
      </c>
    </row>
    <row r="55">
      <c r="A55" s="16" t="s">
        <v>355</v>
      </c>
      <c r="B55" s="16">
        <v>2014.0</v>
      </c>
      <c r="C55" s="18" t="s">
        <v>425</v>
      </c>
      <c r="D55" s="17" t="s">
        <v>505</v>
      </c>
      <c r="E55" s="17">
        <v>70.0</v>
      </c>
      <c r="F55" s="17">
        <v>74.0</v>
      </c>
      <c r="G55" s="17">
        <v>72.0</v>
      </c>
      <c r="H55" s="17">
        <v>65.0</v>
      </c>
      <c r="I55" s="17">
        <v>281.0</v>
      </c>
      <c r="J55" s="18">
        <v>-3.0</v>
      </c>
      <c r="K55" s="18">
        <v>28800.0</v>
      </c>
      <c r="L55" s="17">
        <v>26.0</v>
      </c>
      <c r="M55" s="17">
        <v>63.0</v>
      </c>
      <c r="N55" s="17">
        <v>61.0</v>
      </c>
      <c r="O55" s="17">
        <v>43.0</v>
      </c>
      <c r="P55" s="17">
        <v>40.0</v>
      </c>
      <c r="Q55" s="16" t="s">
        <v>371</v>
      </c>
      <c r="R55" s="19">
        <v>281.8</v>
      </c>
      <c r="S55" s="17" t="s">
        <v>509</v>
      </c>
      <c r="T55" s="17">
        <v>47.0</v>
      </c>
      <c r="U55" s="16" t="s">
        <v>507</v>
      </c>
      <c r="V55" s="17">
        <v>28.8</v>
      </c>
      <c r="W55" s="17">
        <v>115.0</v>
      </c>
      <c r="X55" s="16" t="s">
        <v>382</v>
      </c>
      <c r="Y55" s="17">
        <v>-1.0</v>
      </c>
      <c r="Z55" s="17">
        <f t="shared" ref="Z55:Z56" si="5">+1</f>
        <v>1</v>
      </c>
      <c r="AA55" s="17">
        <v>-3.0</v>
      </c>
      <c r="AB55" s="17">
        <v>0.0</v>
      </c>
      <c r="AC55" s="17">
        <v>12.0</v>
      </c>
      <c r="AD55" s="17">
        <v>53.0</v>
      </c>
      <c r="AE55" s="17">
        <v>6.0</v>
      </c>
      <c r="AF55" s="17">
        <v>1.0</v>
      </c>
      <c r="AG55" s="19">
        <v>59.5</v>
      </c>
    </row>
    <row r="56">
      <c r="A56" s="16" t="s">
        <v>355</v>
      </c>
      <c r="B56" s="16">
        <v>2014.0</v>
      </c>
      <c r="C56" s="16" t="s">
        <v>554</v>
      </c>
      <c r="D56" s="17" t="s">
        <v>466</v>
      </c>
      <c r="E56" s="17">
        <v>72.0</v>
      </c>
      <c r="F56" s="17">
        <v>71.0</v>
      </c>
      <c r="G56" s="17">
        <v>73.0</v>
      </c>
      <c r="H56" s="17">
        <v>67.0</v>
      </c>
      <c r="I56" s="17">
        <v>283.0</v>
      </c>
      <c r="J56" s="16">
        <v>-1.0</v>
      </c>
      <c r="K56" s="18">
        <v>19017.0</v>
      </c>
      <c r="L56" s="17">
        <v>51.0</v>
      </c>
      <c r="M56" s="17">
        <v>50.0</v>
      </c>
      <c r="N56" s="17">
        <v>61.0</v>
      </c>
      <c r="O56" s="17">
        <v>50.0</v>
      </c>
      <c r="P56" s="17">
        <v>32.0</v>
      </c>
      <c r="Q56" s="16" t="s">
        <v>521</v>
      </c>
      <c r="R56" s="19">
        <v>295.0</v>
      </c>
      <c r="S56" s="17">
        <v>39.0</v>
      </c>
      <c r="T56" s="17">
        <v>44.0</v>
      </c>
      <c r="U56" s="16" t="s">
        <v>498</v>
      </c>
      <c r="V56" s="17">
        <v>28.5</v>
      </c>
      <c r="W56" s="17">
        <v>114.0</v>
      </c>
      <c r="X56" s="16" t="s">
        <v>374</v>
      </c>
      <c r="Y56" s="17">
        <f t="shared" ref="Y56:Y57" si="6">+2</f>
        <v>2</v>
      </c>
      <c r="Z56" s="17">
        <f t="shared" si="5"/>
        <v>1</v>
      </c>
      <c r="AA56" s="17">
        <v>-4.0</v>
      </c>
      <c r="AB56" s="17">
        <v>0.0</v>
      </c>
      <c r="AC56" s="17">
        <v>14.0</v>
      </c>
      <c r="AD56" s="17">
        <v>45.0</v>
      </c>
      <c r="AE56" s="17">
        <v>13.0</v>
      </c>
      <c r="AF56" s="17">
        <v>0.0</v>
      </c>
      <c r="AG56" s="19">
        <v>59.0</v>
      </c>
    </row>
    <row r="57">
      <c r="A57" s="16" t="s">
        <v>355</v>
      </c>
      <c r="B57" s="16">
        <v>2014.0</v>
      </c>
      <c r="C57" s="16" t="s">
        <v>176</v>
      </c>
      <c r="D57" s="17" t="s">
        <v>466</v>
      </c>
      <c r="E57" s="17">
        <v>74.0</v>
      </c>
      <c r="F57" s="17">
        <v>71.0</v>
      </c>
      <c r="G57" s="17">
        <v>69.0</v>
      </c>
      <c r="H57" s="17">
        <v>69.0</v>
      </c>
      <c r="I57" s="17">
        <v>283.0</v>
      </c>
      <c r="J57" s="16">
        <v>-1.0</v>
      </c>
      <c r="K57" s="18">
        <v>19017.0</v>
      </c>
      <c r="L57" s="17">
        <v>77.0</v>
      </c>
      <c r="M57" s="17">
        <v>70.0</v>
      </c>
      <c r="N57" s="17">
        <v>56.0</v>
      </c>
      <c r="O57" s="17">
        <v>50.0</v>
      </c>
      <c r="P57" s="17">
        <v>35.0</v>
      </c>
      <c r="Q57" s="16" t="s">
        <v>387</v>
      </c>
      <c r="R57" s="19">
        <v>298.6</v>
      </c>
      <c r="S57" s="17" t="s">
        <v>429</v>
      </c>
      <c r="T57" s="17">
        <v>44.0</v>
      </c>
      <c r="U57" s="16" t="s">
        <v>498</v>
      </c>
      <c r="V57" s="17">
        <v>28.5</v>
      </c>
      <c r="W57" s="17">
        <v>114.0</v>
      </c>
      <c r="X57" s="16" t="s">
        <v>374</v>
      </c>
      <c r="Y57" s="17">
        <f t="shared" si="6"/>
        <v>2</v>
      </c>
      <c r="Z57" s="17">
        <f>+3</f>
        <v>3</v>
      </c>
      <c r="AA57" s="17">
        <v>-6.0</v>
      </c>
      <c r="AB57" s="17">
        <v>0.0</v>
      </c>
      <c r="AC57" s="17">
        <v>14.0</v>
      </c>
      <c r="AD57" s="17">
        <v>45.0</v>
      </c>
      <c r="AE57" s="17">
        <v>13.0</v>
      </c>
      <c r="AF57" s="17">
        <v>0.0</v>
      </c>
      <c r="AG57" s="19">
        <v>59.0</v>
      </c>
    </row>
    <row r="58">
      <c r="A58" s="16" t="s">
        <v>355</v>
      </c>
      <c r="B58" s="16">
        <v>2014.0</v>
      </c>
      <c r="C58" s="16" t="s">
        <v>526</v>
      </c>
      <c r="D58" s="17" t="s">
        <v>411</v>
      </c>
      <c r="E58" s="17">
        <v>70.0</v>
      </c>
      <c r="F58" s="17">
        <v>75.0</v>
      </c>
      <c r="G58" s="17">
        <v>71.0</v>
      </c>
      <c r="H58" s="17">
        <v>72.0</v>
      </c>
      <c r="I58" s="17">
        <v>288.0</v>
      </c>
      <c r="J58" s="16">
        <f>+4</f>
        <v>4</v>
      </c>
      <c r="K58" s="18">
        <v>15920.0</v>
      </c>
      <c r="L58" s="17">
        <v>26.0</v>
      </c>
      <c r="M58" s="17">
        <v>70.0</v>
      </c>
      <c r="N58" s="17">
        <v>61.0</v>
      </c>
      <c r="O58" s="17">
        <v>69.0</v>
      </c>
      <c r="P58" s="17">
        <v>42.0</v>
      </c>
      <c r="Q58" s="16" t="s">
        <v>430</v>
      </c>
      <c r="R58" s="19">
        <v>280.1</v>
      </c>
      <c r="S58" s="17">
        <v>71.0</v>
      </c>
      <c r="T58" s="17">
        <v>43.0</v>
      </c>
      <c r="U58" s="16" t="s">
        <v>370</v>
      </c>
      <c r="V58" s="17">
        <v>28.8</v>
      </c>
      <c r="W58" s="17">
        <v>115.0</v>
      </c>
      <c r="X58" s="16" t="s">
        <v>382</v>
      </c>
      <c r="Y58" s="17" t="s">
        <v>366</v>
      </c>
      <c r="Z58" s="17" t="s">
        <v>366</v>
      </c>
      <c r="AA58" s="17">
        <f>+4</f>
        <v>4</v>
      </c>
      <c r="AB58" s="17">
        <v>0.0</v>
      </c>
      <c r="AC58" s="17">
        <v>15.0</v>
      </c>
      <c r="AD58" s="17">
        <v>44.0</v>
      </c>
      <c r="AE58" s="17">
        <v>9.0</v>
      </c>
      <c r="AF58" s="17">
        <v>4.0</v>
      </c>
      <c r="AG58" s="19">
        <v>58.5</v>
      </c>
    </row>
    <row r="59">
      <c r="A59" s="16" t="s">
        <v>355</v>
      </c>
      <c r="B59" s="16">
        <v>2014.0</v>
      </c>
      <c r="C59" s="16" t="s">
        <v>216</v>
      </c>
      <c r="D59" s="17" t="s">
        <v>466</v>
      </c>
      <c r="E59" s="17">
        <v>71.0</v>
      </c>
      <c r="F59" s="17">
        <v>74.0</v>
      </c>
      <c r="G59" s="17">
        <v>67.0</v>
      </c>
      <c r="H59" s="17">
        <v>71.0</v>
      </c>
      <c r="I59" s="17">
        <v>283.0</v>
      </c>
      <c r="J59" s="16">
        <v>-1.0</v>
      </c>
      <c r="K59" s="18">
        <v>19017.0</v>
      </c>
      <c r="L59" s="17">
        <v>39.0</v>
      </c>
      <c r="M59" s="17">
        <v>70.0</v>
      </c>
      <c r="N59" s="17">
        <v>40.0</v>
      </c>
      <c r="O59" s="17">
        <v>50.0</v>
      </c>
      <c r="P59" s="17">
        <v>33.0</v>
      </c>
      <c r="Q59" s="16" t="s">
        <v>445</v>
      </c>
      <c r="R59" s="19">
        <v>309.1</v>
      </c>
      <c r="S59" s="17">
        <v>5.0</v>
      </c>
      <c r="T59" s="17">
        <v>49.0</v>
      </c>
      <c r="U59" s="16" t="s">
        <v>481</v>
      </c>
      <c r="V59" s="17">
        <v>29.5</v>
      </c>
      <c r="W59" s="17">
        <v>118.0</v>
      </c>
      <c r="X59" s="16" t="s">
        <v>466</v>
      </c>
      <c r="Y59" s="17">
        <f>+2</f>
        <v>2</v>
      </c>
      <c r="Z59" s="17">
        <v>-1.0</v>
      </c>
      <c r="AA59" s="17">
        <v>-2.0</v>
      </c>
      <c r="AB59" s="17">
        <v>0.0</v>
      </c>
      <c r="AC59" s="17">
        <v>13.0</v>
      </c>
      <c r="AD59" s="17">
        <v>48.0</v>
      </c>
      <c r="AE59" s="17">
        <v>10.0</v>
      </c>
      <c r="AF59" s="17">
        <v>1.0</v>
      </c>
      <c r="AG59" s="19">
        <v>58.0</v>
      </c>
    </row>
    <row r="60">
      <c r="A60" s="16" t="s">
        <v>355</v>
      </c>
      <c r="B60" s="16">
        <v>2014.0</v>
      </c>
      <c r="C60" s="16" t="s">
        <v>556</v>
      </c>
      <c r="D60" s="17" t="s">
        <v>457</v>
      </c>
      <c r="E60" s="17">
        <v>71.0</v>
      </c>
      <c r="F60" s="17">
        <v>72.0</v>
      </c>
      <c r="G60" s="17">
        <v>69.0</v>
      </c>
      <c r="H60" s="17">
        <v>72.0</v>
      </c>
      <c r="I60" s="17">
        <v>284.0</v>
      </c>
      <c r="J60" s="16" t="s">
        <v>366</v>
      </c>
      <c r="K60" s="18">
        <v>17600.0</v>
      </c>
      <c r="L60" s="17">
        <v>39.0</v>
      </c>
      <c r="M60" s="17">
        <v>50.0</v>
      </c>
      <c r="N60" s="17">
        <v>40.0</v>
      </c>
      <c r="O60" s="17">
        <v>57.0</v>
      </c>
      <c r="P60" s="17">
        <v>35.0</v>
      </c>
      <c r="Q60" s="16" t="s">
        <v>387</v>
      </c>
      <c r="R60" s="19">
        <v>284.5</v>
      </c>
      <c r="S60" s="17">
        <v>63.0</v>
      </c>
      <c r="T60" s="17">
        <v>46.0</v>
      </c>
      <c r="U60" s="16" t="s">
        <v>439</v>
      </c>
      <c r="V60" s="17">
        <v>30.0</v>
      </c>
      <c r="W60" s="17">
        <v>120.0</v>
      </c>
      <c r="X60" s="16" t="s">
        <v>449</v>
      </c>
      <c r="Y60" s="17" t="s">
        <v>366</v>
      </c>
      <c r="Z60" s="17">
        <f>+3</f>
        <v>3</v>
      </c>
      <c r="AA60" s="17">
        <v>-3.0</v>
      </c>
      <c r="AB60" s="17">
        <v>1.0</v>
      </c>
      <c r="AC60" s="17">
        <v>11.0</v>
      </c>
      <c r="AD60" s="17">
        <v>47.0</v>
      </c>
      <c r="AE60" s="17">
        <v>13.0</v>
      </c>
      <c r="AF60" s="17">
        <v>0.0</v>
      </c>
      <c r="AG60" s="19">
        <v>58.0</v>
      </c>
    </row>
    <row r="61">
      <c r="A61" s="16" t="s">
        <v>355</v>
      </c>
      <c r="B61" s="16">
        <v>2014.0</v>
      </c>
      <c r="C61" s="16" t="s">
        <v>233</v>
      </c>
      <c r="D61" s="17" t="s">
        <v>503</v>
      </c>
      <c r="E61" s="17">
        <v>73.0</v>
      </c>
      <c r="F61" s="17">
        <v>72.0</v>
      </c>
      <c r="G61" s="17">
        <v>72.0</v>
      </c>
      <c r="H61" s="17">
        <v>69.0</v>
      </c>
      <c r="I61" s="17">
        <v>286.0</v>
      </c>
      <c r="J61" s="16">
        <f>+2</f>
        <v>2</v>
      </c>
      <c r="K61" s="18">
        <v>16640.0</v>
      </c>
      <c r="L61" s="17">
        <v>65.0</v>
      </c>
      <c r="M61" s="17">
        <v>70.0</v>
      </c>
      <c r="N61" s="17">
        <v>67.0</v>
      </c>
      <c r="O61" s="17">
        <v>65.0</v>
      </c>
      <c r="P61" s="17">
        <v>29.0</v>
      </c>
      <c r="Q61" s="16">
        <v>72.0</v>
      </c>
      <c r="R61" s="19">
        <v>304.4</v>
      </c>
      <c r="S61" s="17">
        <v>14.0</v>
      </c>
      <c r="T61" s="17">
        <v>47.0</v>
      </c>
      <c r="U61" s="16" t="s">
        <v>507</v>
      </c>
      <c r="V61" s="17">
        <v>29.5</v>
      </c>
      <c r="W61" s="17">
        <v>118.0</v>
      </c>
      <c r="X61" s="16" t="s">
        <v>466</v>
      </c>
      <c r="Y61" s="17" t="s">
        <v>366</v>
      </c>
      <c r="Z61" s="17">
        <f>+7</f>
        <v>7</v>
      </c>
      <c r="AA61" s="17">
        <v>-5.0</v>
      </c>
      <c r="AB61" s="17">
        <v>0.0</v>
      </c>
      <c r="AC61" s="17">
        <v>14.0</v>
      </c>
      <c r="AD61" s="17">
        <v>45.0</v>
      </c>
      <c r="AE61" s="17">
        <v>12.0</v>
      </c>
      <c r="AF61" s="17">
        <v>1.0</v>
      </c>
      <c r="AG61" s="19">
        <v>57.5</v>
      </c>
    </row>
    <row r="62">
      <c r="A62" s="16" t="s">
        <v>355</v>
      </c>
      <c r="B62" s="16">
        <v>2014.0</v>
      </c>
      <c r="C62" s="16" t="s">
        <v>183</v>
      </c>
      <c r="D62" s="17" t="s">
        <v>530</v>
      </c>
      <c r="E62" s="17">
        <v>69.0</v>
      </c>
      <c r="F62" s="17">
        <v>69.0</v>
      </c>
      <c r="G62" s="17">
        <v>73.0</v>
      </c>
      <c r="H62" s="17">
        <v>71.0</v>
      </c>
      <c r="I62" s="17">
        <v>282.0</v>
      </c>
      <c r="J62" s="16">
        <v>-2.0</v>
      </c>
      <c r="K62" s="18">
        <v>23424.0</v>
      </c>
      <c r="L62" s="17">
        <v>17.0</v>
      </c>
      <c r="M62" s="17">
        <v>15.0</v>
      </c>
      <c r="N62" s="17">
        <v>37.0</v>
      </c>
      <c r="O62" s="17">
        <v>45.0</v>
      </c>
      <c r="P62" s="17">
        <v>33.0</v>
      </c>
      <c r="Q62" s="16" t="s">
        <v>445</v>
      </c>
      <c r="R62" s="19">
        <v>286.5</v>
      </c>
      <c r="S62" s="17">
        <v>56.0</v>
      </c>
      <c r="T62" s="17">
        <v>45.0</v>
      </c>
      <c r="U62" s="16" t="s">
        <v>470</v>
      </c>
      <c r="V62" s="17">
        <v>28.8</v>
      </c>
      <c r="W62" s="17">
        <v>115.0</v>
      </c>
      <c r="X62" s="16" t="s">
        <v>382</v>
      </c>
      <c r="Y62" s="17">
        <f>+2</f>
        <v>2</v>
      </c>
      <c r="Z62" s="17" t="s">
        <v>366</v>
      </c>
      <c r="AA62" s="17">
        <v>-4.0</v>
      </c>
      <c r="AB62" s="17">
        <v>0.0</v>
      </c>
      <c r="AC62" s="17">
        <v>12.0</v>
      </c>
      <c r="AD62" s="17">
        <v>50.0</v>
      </c>
      <c r="AE62" s="17">
        <v>10.0</v>
      </c>
      <c r="AF62" s="17">
        <v>0.0</v>
      </c>
      <c r="AG62" s="19">
        <v>57.0</v>
      </c>
    </row>
    <row r="63">
      <c r="A63" s="16" t="s">
        <v>355</v>
      </c>
      <c r="B63" s="16">
        <v>2014.0</v>
      </c>
      <c r="C63" s="16" t="s">
        <v>535</v>
      </c>
      <c r="D63" s="17" t="s">
        <v>457</v>
      </c>
      <c r="E63" s="17">
        <v>69.0</v>
      </c>
      <c r="F63" s="17">
        <v>74.0</v>
      </c>
      <c r="G63" s="17">
        <v>74.0</v>
      </c>
      <c r="H63" s="17">
        <v>67.0</v>
      </c>
      <c r="I63" s="17">
        <v>284.0</v>
      </c>
      <c r="J63" s="16" t="s">
        <v>366</v>
      </c>
      <c r="K63" s="18">
        <v>17600.0</v>
      </c>
      <c r="L63" s="17">
        <v>17.0</v>
      </c>
      <c r="M63" s="17">
        <v>50.0</v>
      </c>
      <c r="N63" s="17">
        <v>67.0</v>
      </c>
      <c r="O63" s="17">
        <v>57.0</v>
      </c>
      <c r="P63" s="17">
        <v>40.0</v>
      </c>
      <c r="Q63" s="16" t="s">
        <v>371</v>
      </c>
      <c r="R63" s="19">
        <v>281.8</v>
      </c>
      <c r="S63" s="17" t="s">
        <v>509</v>
      </c>
      <c r="T63" s="17">
        <v>46.0</v>
      </c>
      <c r="U63" s="16" t="s">
        <v>439</v>
      </c>
      <c r="V63" s="17">
        <v>28.8</v>
      </c>
      <c r="W63" s="17">
        <v>115.0</v>
      </c>
      <c r="X63" s="16" t="s">
        <v>382</v>
      </c>
      <c r="Y63" s="17">
        <f t="shared" ref="Y63:Y64" si="7">+3</f>
        <v>3</v>
      </c>
      <c r="Z63" s="17">
        <v>-2.0</v>
      </c>
      <c r="AA63" s="17">
        <v>-1.0</v>
      </c>
      <c r="AB63" s="17">
        <v>0.0</v>
      </c>
      <c r="AC63" s="17">
        <v>14.0</v>
      </c>
      <c r="AD63" s="17">
        <v>44.0</v>
      </c>
      <c r="AE63" s="17">
        <v>14.0</v>
      </c>
      <c r="AF63" s="17">
        <v>0.0</v>
      </c>
      <c r="AG63" s="19">
        <v>57.0</v>
      </c>
    </row>
    <row r="64">
      <c r="A64" s="16" t="s">
        <v>355</v>
      </c>
      <c r="B64" s="16">
        <v>2014.0</v>
      </c>
      <c r="C64" s="16" t="s">
        <v>476</v>
      </c>
      <c r="D64" s="17" t="s">
        <v>457</v>
      </c>
      <c r="E64" s="17">
        <v>74.0</v>
      </c>
      <c r="F64" s="17">
        <v>71.0</v>
      </c>
      <c r="G64" s="17">
        <v>67.0</v>
      </c>
      <c r="H64" s="17">
        <v>72.0</v>
      </c>
      <c r="I64" s="17">
        <v>284.0</v>
      </c>
      <c r="J64" s="16" t="s">
        <v>366</v>
      </c>
      <c r="K64" s="18">
        <v>17600.0</v>
      </c>
      <c r="L64" s="17">
        <v>77.0</v>
      </c>
      <c r="M64" s="17">
        <v>70.0</v>
      </c>
      <c r="N64" s="17">
        <v>40.0</v>
      </c>
      <c r="O64" s="17">
        <v>57.0</v>
      </c>
      <c r="P64" s="17">
        <v>36.0</v>
      </c>
      <c r="Q64" s="16" t="s">
        <v>435</v>
      </c>
      <c r="R64" s="19">
        <v>283.1</v>
      </c>
      <c r="S64" s="17">
        <v>66.0</v>
      </c>
      <c r="T64" s="17">
        <v>43.0</v>
      </c>
      <c r="U64" s="16" t="s">
        <v>370</v>
      </c>
      <c r="V64" s="17">
        <v>28.3</v>
      </c>
      <c r="W64" s="17">
        <v>113.0</v>
      </c>
      <c r="X64" s="16" t="s">
        <v>508</v>
      </c>
      <c r="Y64" s="17">
        <f t="shared" si="7"/>
        <v>3</v>
      </c>
      <c r="Z64" s="17">
        <f>+2</f>
        <v>2</v>
      </c>
      <c r="AA64" s="17">
        <v>-5.0</v>
      </c>
      <c r="AB64" s="17">
        <v>0.0</v>
      </c>
      <c r="AC64" s="17">
        <v>14.0</v>
      </c>
      <c r="AD64" s="17">
        <v>44.0</v>
      </c>
      <c r="AE64" s="17">
        <v>14.0</v>
      </c>
      <c r="AF64" s="17">
        <v>0.0</v>
      </c>
      <c r="AG64" s="19">
        <v>57.0</v>
      </c>
    </row>
    <row r="65">
      <c r="A65" s="16" t="s">
        <v>355</v>
      </c>
      <c r="B65" s="16">
        <v>2014.0</v>
      </c>
      <c r="C65" s="16" t="s">
        <v>559</v>
      </c>
      <c r="D65" s="17" t="s">
        <v>457</v>
      </c>
      <c r="E65" s="17">
        <v>70.0</v>
      </c>
      <c r="F65" s="17">
        <v>73.0</v>
      </c>
      <c r="G65" s="17">
        <v>69.0</v>
      </c>
      <c r="H65" s="17">
        <v>72.0</v>
      </c>
      <c r="I65" s="17">
        <v>284.0</v>
      </c>
      <c r="J65" s="16" t="s">
        <v>366</v>
      </c>
      <c r="K65" s="18">
        <v>17600.0</v>
      </c>
      <c r="L65" s="17">
        <v>26.0</v>
      </c>
      <c r="M65" s="17">
        <v>50.0</v>
      </c>
      <c r="N65" s="17">
        <v>40.0</v>
      </c>
      <c r="O65" s="17">
        <v>57.0</v>
      </c>
      <c r="P65" s="17">
        <v>37.0</v>
      </c>
      <c r="Q65" s="16" t="s">
        <v>490</v>
      </c>
      <c r="R65" s="19">
        <v>293.4</v>
      </c>
      <c r="S65" s="17">
        <v>43.0</v>
      </c>
      <c r="T65" s="17">
        <v>52.0</v>
      </c>
      <c r="U65" s="16" t="s">
        <v>409</v>
      </c>
      <c r="V65" s="17">
        <v>30.3</v>
      </c>
      <c r="W65" s="17">
        <v>121.0</v>
      </c>
      <c r="X65" s="16" t="s">
        <v>521</v>
      </c>
      <c r="Y65" s="17">
        <v>-1.0</v>
      </c>
      <c r="Z65" s="17">
        <v>-1.0</v>
      </c>
      <c r="AA65" s="17">
        <f>+2</f>
        <v>2</v>
      </c>
      <c r="AB65" s="17">
        <v>0.0</v>
      </c>
      <c r="AC65" s="17">
        <v>13.0</v>
      </c>
      <c r="AD65" s="17">
        <v>48.0</v>
      </c>
      <c r="AE65" s="17">
        <v>9.0</v>
      </c>
      <c r="AF65" s="17">
        <v>2.0</v>
      </c>
      <c r="AG65" s="19">
        <v>56.5</v>
      </c>
    </row>
    <row r="66">
      <c r="A66" s="16" t="s">
        <v>355</v>
      </c>
      <c r="B66" s="16">
        <v>2014.0</v>
      </c>
      <c r="C66" s="16" t="s">
        <v>560</v>
      </c>
      <c r="D66" s="17" t="s">
        <v>411</v>
      </c>
      <c r="E66" s="17">
        <v>73.0</v>
      </c>
      <c r="F66" s="17">
        <v>69.0</v>
      </c>
      <c r="G66" s="17">
        <v>75.0</v>
      </c>
      <c r="H66" s="17">
        <v>71.0</v>
      </c>
      <c r="I66" s="17">
        <v>288.0</v>
      </c>
      <c r="J66" s="16">
        <f>+4</f>
        <v>4</v>
      </c>
      <c r="K66" s="18">
        <v>15920.0</v>
      </c>
      <c r="L66" s="17">
        <v>65.0</v>
      </c>
      <c r="M66" s="17">
        <v>44.0</v>
      </c>
      <c r="N66" s="17">
        <v>67.0</v>
      </c>
      <c r="O66" s="17">
        <v>69.0</v>
      </c>
      <c r="P66" s="17">
        <v>40.0</v>
      </c>
      <c r="Q66" s="16" t="s">
        <v>371</v>
      </c>
      <c r="R66" s="19">
        <v>293.0</v>
      </c>
      <c r="S66" s="17">
        <v>45.0</v>
      </c>
      <c r="T66" s="17">
        <v>46.0</v>
      </c>
      <c r="U66" s="16" t="s">
        <v>439</v>
      </c>
      <c r="V66" s="17">
        <v>29.8</v>
      </c>
      <c r="W66" s="17">
        <v>119.0</v>
      </c>
      <c r="X66" s="16" t="s">
        <v>483</v>
      </c>
      <c r="Y66" s="17">
        <f t="shared" ref="Y66:Y67" si="8">+3</f>
        <v>3</v>
      </c>
      <c r="Z66" s="17">
        <f>+4</f>
        <v>4</v>
      </c>
      <c r="AA66" s="17">
        <v>-3.0</v>
      </c>
      <c r="AB66" s="17">
        <v>1.0</v>
      </c>
      <c r="AC66" s="17">
        <v>12.0</v>
      </c>
      <c r="AD66" s="17">
        <v>43.0</v>
      </c>
      <c r="AE66" s="17">
        <v>14.0</v>
      </c>
      <c r="AF66" s="17">
        <v>2.0</v>
      </c>
      <c r="AG66" s="19">
        <v>56.5</v>
      </c>
    </row>
    <row r="67">
      <c r="A67" s="16" t="s">
        <v>355</v>
      </c>
      <c r="B67" s="16">
        <v>2014.0</v>
      </c>
      <c r="C67" s="16" t="s">
        <v>259</v>
      </c>
      <c r="D67" s="17" t="s">
        <v>466</v>
      </c>
      <c r="E67" s="17">
        <v>71.0</v>
      </c>
      <c r="F67" s="17">
        <v>72.0</v>
      </c>
      <c r="G67" s="17">
        <v>69.0</v>
      </c>
      <c r="H67" s="17">
        <v>71.0</v>
      </c>
      <c r="I67" s="17">
        <v>283.0</v>
      </c>
      <c r="J67" s="16">
        <v>-1.0</v>
      </c>
      <c r="K67" s="18">
        <v>19017.0</v>
      </c>
      <c r="L67" s="17">
        <v>39.0</v>
      </c>
      <c r="M67" s="17">
        <v>50.0</v>
      </c>
      <c r="N67" s="17">
        <v>40.0</v>
      </c>
      <c r="O67" s="17">
        <v>50.0</v>
      </c>
      <c r="P67" s="17">
        <v>34.0</v>
      </c>
      <c r="Q67" s="16" t="s">
        <v>457</v>
      </c>
      <c r="R67" s="19">
        <v>298.6</v>
      </c>
      <c r="S67" s="17" t="s">
        <v>429</v>
      </c>
      <c r="T67" s="17">
        <v>46.0</v>
      </c>
      <c r="U67" s="16" t="s">
        <v>439</v>
      </c>
      <c r="V67" s="17">
        <v>29.5</v>
      </c>
      <c r="W67" s="17">
        <v>118.0</v>
      </c>
      <c r="X67" s="16" t="s">
        <v>466</v>
      </c>
      <c r="Y67" s="17">
        <f t="shared" si="8"/>
        <v>3</v>
      </c>
      <c r="Z67" s="17">
        <f t="shared" ref="Z67:Z68" si="9">+1</f>
        <v>1</v>
      </c>
      <c r="AA67" s="17">
        <v>-5.0</v>
      </c>
      <c r="AB67" s="17">
        <v>0.0</v>
      </c>
      <c r="AC67" s="17">
        <v>12.0</v>
      </c>
      <c r="AD67" s="17">
        <v>49.0</v>
      </c>
      <c r="AE67" s="17">
        <v>11.0</v>
      </c>
      <c r="AF67" s="17">
        <v>0.0</v>
      </c>
      <c r="AG67" s="19">
        <v>56.0</v>
      </c>
    </row>
    <row r="68">
      <c r="A68" s="16" t="s">
        <v>355</v>
      </c>
      <c r="B68" s="16">
        <v>2014.0</v>
      </c>
      <c r="C68" s="16" t="s">
        <v>211</v>
      </c>
      <c r="D68" s="17" t="s">
        <v>503</v>
      </c>
      <c r="E68" s="17">
        <v>72.0</v>
      </c>
      <c r="F68" s="17">
        <v>70.0</v>
      </c>
      <c r="G68" s="17">
        <v>75.0</v>
      </c>
      <c r="H68" s="17">
        <v>69.0</v>
      </c>
      <c r="I68" s="17">
        <v>286.0</v>
      </c>
      <c r="J68" s="16">
        <f t="shared" ref="J68:J69" si="10">+2</f>
        <v>2</v>
      </c>
      <c r="K68" s="18">
        <v>16640.0</v>
      </c>
      <c r="L68" s="17">
        <v>51.0</v>
      </c>
      <c r="M68" s="17">
        <v>44.0</v>
      </c>
      <c r="N68" s="17">
        <v>67.0</v>
      </c>
      <c r="O68" s="17">
        <v>65.0</v>
      </c>
      <c r="P68" s="17">
        <v>38.0</v>
      </c>
      <c r="Q68" s="16" t="s">
        <v>420</v>
      </c>
      <c r="R68" s="19">
        <v>300.4</v>
      </c>
      <c r="S68" s="17">
        <v>25.0</v>
      </c>
      <c r="T68" s="17">
        <v>42.0</v>
      </c>
      <c r="U68" s="16" t="s">
        <v>520</v>
      </c>
      <c r="V68" s="17">
        <v>28.0</v>
      </c>
      <c r="W68" s="17">
        <v>112.0</v>
      </c>
      <c r="X68" s="16" t="s">
        <v>462</v>
      </c>
      <c r="Y68" s="17">
        <f>+2</f>
        <v>2</v>
      </c>
      <c r="Z68" s="17">
        <f t="shared" si="9"/>
        <v>1</v>
      </c>
      <c r="AA68" s="17">
        <v>-1.0</v>
      </c>
      <c r="AB68" s="17">
        <v>0.0</v>
      </c>
      <c r="AC68" s="17">
        <v>14.0</v>
      </c>
      <c r="AD68" s="17">
        <v>44.0</v>
      </c>
      <c r="AE68" s="17">
        <v>12.0</v>
      </c>
      <c r="AF68" s="17">
        <v>2.0</v>
      </c>
      <c r="AG68" s="19">
        <v>56.0</v>
      </c>
    </row>
    <row r="69">
      <c r="A69" s="16" t="s">
        <v>355</v>
      </c>
      <c r="B69" s="16">
        <v>2014.0</v>
      </c>
      <c r="C69" s="16" t="s">
        <v>562</v>
      </c>
      <c r="D69" s="17" t="s">
        <v>503</v>
      </c>
      <c r="E69" s="17">
        <v>71.0</v>
      </c>
      <c r="F69" s="17">
        <v>72.0</v>
      </c>
      <c r="G69" s="17">
        <v>70.0</v>
      </c>
      <c r="H69" s="17">
        <v>73.0</v>
      </c>
      <c r="I69" s="17">
        <v>286.0</v>
      </c>
      <c r="J69" s="16">
        <f t="shared" si="10"/>
        <v>2</v>
      </c>
      <c r="K69" s="18">
        <v>16640.0</v>
      </c>
      <c r="L69" s="17">
        <v>39.0</v>
      </c>
      <c r="M69" s="17">
        <v>50.0</v>
      </c>
      <c r="N69" s="17">
        <v>50.0</v>
      </c>
      <c r="O69" s="17">
        <v>65.0</v>
      </c>
      <c r="P69" s="17">
        <v>30.0</v>
      </c>
      <c r="Q69" s="16">
        <v>71.0</v>
      </c>
      <c r="R69" s="19">
        <v>289.5</v>
      </c>
      <c r="S69" s="17">
        <v>53.0</v>
      </c>
      <c r="T69" s="17">
        <v>43.0</v>
      </c>
      <c r="U69" s="16" t="s">
        <v>370</v>
      </c>
      <c r="V69" s="17">
        <v>29.3</v>
      </c>
      <c r="W69" s="17">
        <v>117.0</v>
      </c>
      <c r="X69" s="16" t="s">
        <v>435</v>
      </c>
      <c r="Y69" s="17" t="s">
        <v>366</v>
      </c>
      <c r="Z69" s="17">
        <f>+5</f>
        <v>5</v>
      </c>
      <c r="AA69" s="17">
        <v>-3.0</v>
      </c>
      <c r="AB69" s="17">
        <v>0.0</v>
      </c>
      <c r="AC69" s="17">
        <v>14.0</v>
      </c>
      <c r="AD69" s="17">
        <v>43.0</v>
      </c>
      <c r="AE69" s="17">
        <v>14.0</v>
      </c>
      <c r="AF69" s="17">
        <v>1.0</v>
      </c>
      <c r="AG69" s="19">
        <v>55.5</v>
      </c>
    </row>
    <row r="70">
      <c r="A70" s="16" t="s">
        <v>355</v>
      </c>
      <c r="B70" s="16">
        <v>2014.0</v>
      </c>
      <c r="C70" s="16" t="s">
        <v>465</v>
      </c>
      <c r="D70" s="17">
        <v>64.0</v>
      </c>
      <c r="E70" s="17">
        <v>73.0</v>
      </c>
      <c r="F70" s="17">
        <v>71.0</v>
      </c>
      <c r="G70" s="17">
        <v>73.0</v>
      </c>
      <c r="H70" s="17">
        <v>68.0</v>
      </c>
      <c r="I70" s="17">
        <v>285.0</v>
      </c>
      <c r="J70" s="16">
        <f>+1</f>
        <v>1</v>
      </c>
      <c r="K70" s="18">
        <v>16960.0</v>
      </c>
      <c r="L70" s="17">
        <v>65.0</v>
      </c>
      <c r="M70" s="17">
        <v>63.0</v>
      </c>
      <c r="N70" s="17">
        <v>67.0</v>
      </c>
      <c r="O70" s="17">
        <v>64.0</v>
      </c>
      <c r="P70" s="17">
        <v>40.0</v>
      </c>
      <c r="Q70" s="16" t="s">
        <v>371</v>
      </c>
      <c r="R70" s="19">
        <v>295.5</v>
      </c>
      <c r="S70" s="17">
        <v>38.0</v>
      </c>
      <c r="T70" s="17">
        <v>45.0</v>
      </c>
      <c r="U70" s="16" t="s">
        <v>470</v>
      </c>
      <c r="V70" s="17">
        <v>29.8</v>
      </c>
      <c r="W70" s="17">
        <v>119.0</v>
      </c>
      <c r="X70" s="16" t="s">
        <v>483</v>
      </c>
      <c r="Y70" s="17">
        <v>-1.0</v>
      </c>
      <c r="Z70" s="17">
        <f>+3</f>
        <v>3</v>
      </c>
      <c r="AA70" s="17">
        <v>-1.0</v>
      </c>
      <c r="AB70" s="17">
        <v>0.0</v>
      </c>
      <c r="AC70" s="17">
        <v>12.0</v>
      </c>
      <c r="AD70" s="17">
        <v>47.0</v>
      </c>
      <c r="AE70" s="17">
        <v>13.0</v>
      </c>
      <c r="AF70" s="17">
        <v>0.0</v>
      </c>
      <c r="AG70" s="19">
        <v>53.0</v>
      </c>
    </row>
    <row r="71">
      <c r="A71" s="16" t="s">
        <v>355</v>
      </c>
      <c r="B71" s="16">
        <v>2014.0</v>
      </c>
      <c r="C71" s="16" t="s">
        <v>543</v>
      </c>
      <c r="D71" s="17" t="s">
        <v>411</v>
      </c>
      <c r="E71" s="17">
        <v>72.0</v>
      </c>
      <c r="F71" s="17">
        <v>73.0</v>
      </c>
      <c r="G71" s="17">
        <v>71.0</v>
      </c>
      <c r="H71" s="17">
        <v>72.0</v>
      </c>
      <c r="I71" s="17">
        <v>288.0</v>
      </c>
      <c r="J71" s="16">
        <f t="shared" ref="J71:J72" si="12">+4</f>
        <v>4</v>
      </c>
      <c r="K71" s="18">
        <v>15920.0</v>
      </c>
      <c r="L71" s="17">
        <v>51.0</v>
      </c>
      <c r="M71" s="17">
        <v>70.0</v>
      </c>
      <c r="N71" s="17">
        <v>61.0</v>
      </c>
      <c r="O71" s="17">
        <v>69.0</v>
      </c>
      <c r="P71" s="17">
        <v>42.0</v>
      </c>
      <c r="Q71" s="16" t="s">
        <v>430</v>
      </c>
      <c r="R71" s="19">
        <v>285.5</v>
      </c>
      <c r="S71" s="17" t="s">
        <v>457</v>
      </c>
      <c r="T71" s="17">
        <v>46.0</v>
      </c>
      <c r="U71" s="16" t="s">
        <v>439</v>
      </c>
      <c r="V71" s="17">
        <v>29.8</v>
      </c>
      <c r="W71" s="17">
        <v>119.0</v>
      </c>
      <c r="X71" s="16" t="s">
        <v>483</v>
      </c>
      <c r="Y71" s="17">
        <f t="shared" ref="Y71:Z71" si="11">+3</f>
        <v>3</v>
      </c>
      <c r="Z71" s="17">
        <f t="shared" si="11"/>
        <v>3</v>
      </c>
      <c r="AA71" s="17">
        <v>-2.0</v>
      </c>
      <c r="AB71" s="17">
        <v>0.0</v>
      </c>
      <c r="AC71" s="17">
        <v>11.0</v>
      </c>
      <c r="AD71" s="17">
        <v>49.0</v>
      </c>
      <c r="AE71" s="17">
        <v>9.0</v>
      </c>
      <c r="AF71" s="17">
        <v>3.0</v>
      </c>
      <c r="AG71" s="19">
        <v>50.0</v>
      </c>
    </row>
    <row r="72">
      <c r="A72" s="16" t="s">
        <v>355</v>
      </c>
      <c r="B72" s="16">
        <v>2014.0</v>
      </c>
      <c r="C72" s="16" t="s">
        <v>287</v>
      </c>
      <c r="D72" s="17" t="s">
        <v>411</v>
      </c>
      <c r="E72" s="17">
        <v>71.0</v>
      </c>
      <c r="F72" s="17">
        <v>74.0</v>
      </c>
      <c r="G72" s="17">
        <v>71.0</v>
      </c>
      <c r="H72" s="17">
        <v>72.0</v>
      </c>
      <c r="I72" s="17">
        <v>288.0</v>
      </c>
      <c r="J72" s="16">
        <f t="shared" si="12"/>
        <v>4</v>
      </c>
      <c r="K72" s="18">
        <v>15920.0</v>
      </c>
      <c r="L72" s="17">
        <v>39.0</v>
      </c>
      <c r="M72" s="17">
        <v>70.0</v>
      </c>
      <c r="N72" s="17">
        <v>61.0</v>
      </c>
      <c r="O72" s="17">
        <v>69.0</v>
      </c>
      <c r="P72" s="17">
        <v>40.0</v>
      </c>
      <c r="Q72" s="16" t="s">
        <v>371</v>
      </c>
      <c r="R72" s="19">
        <v>275.4</v>
      </c>
      <c r="S72" s="17">
        <v>72.0</v>
      </c>
      <c r="T72" s="17">
        <v>40.0</v>
      </c>
      <c r="U72" s="16" t="s">
        <v>538</v>
      </c>
      <c r="V72" s="17">
        <v>28.3</v>
      </c>
      <c r="W72" s="17">
        <v>113.0</v>
      </c>
      <c r="X72" s="16" t="s">
        <v>508</v>
      </c>
      <c r="Y72" s="17">
        <f>+5</f>
        <v>5</v>
      </c>
      <c r="Z72" s="17">
        <v>-1.0</v>
      </c>
      <c r="AA72" s="17" t="s">
        <v>366</v>
      </c>
      <c r="AB72" s="17">
        <v>0.0</v>
      </c>
      <c r="AC72" s="17">
        <v>11.0</v>
      </c>
      <c r="AD72" s="17">
        <v>47.0</v>
      </c>
      <c r="AE72" s="17">
        <v>13.0</v>
      </c>
      <c r="AF72" s="17">
        <v>1.0</v>
      </c>
      <c r="AG72" s="19">
        <v>49.0</v>
      </c>
    </row>
    <row r="73">
      <c r="A73" s="16" t="s">
        <v>355</v>
      </c>
      <c r="B73" s="16">
        <v>2014.0</v>
      </c>
      <c r="C73" s="16" t="s">
        <v>501</v>
      </c>
      <c r="D73" s="17" t="s">
        <v>567</v>
      </c>
      <c r="E73" s="17">
        <v>77.0</v>
      </c>
      <c r="F73" s="17">
        <v>67.0</v>
      </c>
      <c r="G73" s="17">
        <v>74.0</v>
      </c>
      <c r="H73" s="17">
        <v>0.0</v>
      </c>
      <c r="I73" s="17">
        <v>218.0</v>
      </c>
      <c r="J73" s="16">
        <f>+5</f>
        <v>5</v>
      </c>
      <c r="K73" s="18">
        <v>15280.0</v>
      </c>
      <c r="L73" s="17">
        <v>89.0</v>
      </c>
      <c r="M73" s="17">
        <v>63.0</v>
      </c>
      <c r="N73" s="17">
        <v>74.0</v>
      </c>
      <c r="O73" s="17">
        <v>0.0</v>
      </c>
      <c r="P73" s="17">
        <v>27.0</v>
      </c>
      <c r="Q73" s="16">
        <v>0.0</v>
      </c>
      <c r="R73" s="19">
        <v>293.3</v>
      </c>
      <c r="S73" s="17">
        <v>0.0</v>
      </c>
      <c r="T73" s="17">
        <v>34.0</v>
      </c>
      <c r="U73" s="16">
        <v>0.0</v>
      </c>
      <c r="V73" s="17">
        <v>29.0</v>
      </c>
      <c r="W73" s="17">
        <v>87.0</v>
      </c>
      <c r="X73" s="16">
        <v>0.0</v>
      </c>
      <c r="Y73" s="17">
        <f t="shared" ref="Y73:Y74" si="13">+2</f>
        <v>2</v>
      </c>
      <c r="Z73" s="17">
        <f>+5</f>
        <v>5</v>
      </c>
      <c r="AA73" s="17">
        <v>-2.0</v>
      </c>
      <c r="AB73" s="17">
        <v>2.0</v>
      </c>
      <c r="AC73" s="17">
        <v>8.0</v>
      </c>
      <c r="AD73" s="17">
        <v>32.0</v>
      </c>
      <c r="AE73" s="17">
        <v>9.0</v>
      </c>
      <c r="AF73" s="17">
        <v>3.0</v>
      </c>
      <c r="AG73" s="19">
        <v>48.5</v>
      </c>
    </row>
    <row r="74">
      <c r="A74" s="16" t="s">
        <v>355</v>
      </c>
      <c r="B74" s="16">
        <v>2014.0</v>
      </c>
      <c r="C74" s="18" t="s">
        <v>513</v>
      </c>
      <c r="D74" s="17">
        <v>68.0</v>
      </c>
      <c r="E74" s="17">
        <v>69.0</v>
      </c>
      <c r="F74" s="17">
        <v>74.0</v>
      </c>
      <c r="G74" s="17">
        <v>71.0</v>
      </c>
      <c r="H74" s="17">
        <v>73.0</v>
      </c>
      <c r="I74" s="17">
        <v>287.0</v>
      </c>
      <c r="J74" s="18">
        <f>+3</f>
        <v>3</v>
      </c>
      <c r="K74" s="18">
        <v>16320.0</v>
      </c>
      <c r="L74" s="17">
        <v>17.0</v>
      </c>
      <c r="M74" s="17">
        <v>50.0</v>
      </c>
      <c r="N74" s="17">
        <v>56.0</v>
      </c>
      <c r="O74" s="17">
        <v>68.0</v>
      </c>
      <c r="P74" s="17">
        <v>32.0</v>
      </c>
      <c r="Q74" s="18" t="s">
        <v>521</v>
      </c>
      <c r="R74" s="19">
        <v>298.8</v>
      </c>
      <c r="S74" s="17">
        <v>29.0</v>
      </c>
      <c r="T74" s="17">
        <v>47.0</v>
      </c>
      <c r="U74" s="18" t="s">
        <v>507</v>
      </c>
      <c r="V74" s="17">
        <v>30.0</v>
      </c>
      <c r="W74" s="17">
        <v>120.0</v>
      </c>
      <c r="X74" s="18" t="s">
        <v>449</v>
      </c>
      <c r="Y74" s="17">
        <f t="shared" si="13"/>
        <v>2</v>
      </c>
      <c r="Z74" s="17">
        <f>+1</f>
        <v>1</v>
      </c>
      <c r="AA74" s="17" t="s">
        <v>366</v>
      </c>
      <c r="AB74" s="17">
        <v>0.0</v>
      </c>
      <c r="AC74" s="17">
        <v>8.0</v>
      </c>
      <c r="AD74" s="17">
        <v>54.0</v>
      </c>
      <c r="AE74" s="17">
        <v>9.0</v>
      </c>
      <c r="AF74" s="17">
        <v>1.0</v>
      </c>
      <c r="AG74" s="19">
        <v>45.5</v>
      </c>
    </row>
    <row r="75">
      <c r="A75" s="16" t="s">
        <v>355</v>
      </c>
      <c r="B75" s="16">
        <v>2014.0</v>
      </c>
      <c r="C75" s="16" t="s">
        <v>151</v>
      </c>
      <c r="D75" s="17">
        <v>73.0</v>
      </c>
      <c r="E75" s="17">
        <v>72.0</v>
      </c>
      <c r="F75" s="17">
        <v>71.0</v>
      </c>
      <c r="G75" s="17">
        <v>74.0</v>
      </c>
      <c r="H75" s="17">
        <v>73.0</v>
      </c>
      <c r="I75" s="17">
        <v>290.0</v>
      </c>
      <c r="J75" s="16">
        <f>+6</f>
        <v>6</v>
      </c>
      <c r="K75" s="18">
        <v>15520.0</v>
      </c>
      <c r="L75" s="17">
        <v>51.0</v>
      </c>
      <c r="M75" s="17">
        <v>50.0</v>
      </c>
      <c r="N75" s="17">
        <v>67.0</v>
      </c>
      <c r="O75" s="17">
        <v>73.0</v>
      </c>
      <c r="P75" s="17">
        <v>41.0</v>
      </c>
      <c r="Q75" s="16" t="s">
        <v>380</v>
      </c>
      <c r="R75" s="19">
        <v>283.5</v>
      </c>
      <c r="S75" s="17">
        <v>64.0</v>
      </c>
      <c r="T75" s="17">
        <v>45.0</v>
      </c>
      <c r="U75" s="16" t="s">
        <v>470</v>
      </c>
      <c r="V75" s="17">
        <v>29.5</v>
      </c>
      <c r="W75" s="17">
        <v>118.0</v>
      </c>
      <c r="X75" s="16" t="s">
        <v>466</v>
      </c>
      <c r="Y75" s="17">
        <f>+3</f>
        <v>3</v>
      </c>
      <c r="Z75" s="17">
        <f>+4</f>
        <v>4</v>
      </c>
      <c r="AA75" s="17">
        <v>-1.0</v>
      </c>
      <c r="AB75" s="17">
        <v>0.0</v>
      </c>
      <c r="AC75" s="17">
        <v>9.0</v>
      </c>
      <c r="AD75" s="17">
        <v>49.0</v>
      </c>
      <c r="AE75" s="17">
        <v>13.0</v>
      </c>
      <c r="AF75" s="17">
        <v>1.0</v>
      </c>
      <c r="AG75" s="19">
        <v>44.0</v>
      </c>
    </row>
    <row r="76">
      <c r="A76" s="16" t="s">
        <v>355</v>
      </c>
      <c r="B76" s="16">
        <v>2014.0</v>
      </c>
      <c r="C76" s="16" t="s">
        <v>225</v>
      </c>
      <c r="D76" s="17">
        <v>77.0</v>
      </c>
      <c r="E76" s="17">
        <v>75.0</v>
      </c>
      <c r="F76" s="17">
        <v>68.0</v>
      </c>
      <c r="G76" s="17">
        <v>77.0</v>
      </c>
      <c r="H76" s="17">
        <v>0.0</v>
      </c>
      <c r="I76" s="17">
        <v>220.0</v>
      </c>
      <c r="J76" s="16">
        <f>+7</f>
        <v>7</v>
      </c>
      <c r="K76" s="18">
        <v>14880.0</v>
      </c>
      <c r="L76" s="17">
        <v>84.0</v>
      </c>
      <c r="M76" s="17">
        <v>50.0</v>
      </c>
      <c r="N76" s="17">
        <v>77.0</v>
      </c>
      <c r="O76" s="17">
        <v>0.0</v>
      </c>
      <c r="P76" s="17">
        <v>28.0</v>
      </c>
      <c r="Q76" s="16">
        <v>0.0</v>
      </c>
      <c r="R76" s="19">
        <v>295.2</v>
      </c>
      <c r="S76" s="17">
        <v>0.0</v>
      </c>
      <c r="T76" s="17">
        <v>36.0</v>
      </c>
      <c r="U76" s="16">
        <v>0.0</v>
      </c>
      <c r="V76" s="17">
        <v>31.3</v>
      </c>
      <c r="W76" s="17">
        <v>94.0</v>
      </c>
      <c r="X76" s="16">
        <v>0.0</v>
      </c>
      <c r="Y76" s="17">
        <v>-4.0</v>
      </c>
      <c r="Z76" s="17">
        <f>+6</f>
        <v>6</v>
      </c>
      <c r="AA76" s="17">
        <f>+5</f>
        <v>5</v>
      </c>
      <c r="AB76" s="17">
        <v>1.0</v>
      </c>
      <c r="AC76" s="17">
        <v>9.0</v>
      </c>
      <c r="AD76" s="17">
        <v>31.0</v>
      </c>
      <c r="AE76" s="17">
        <v>10.0</v>
      </c>
      <c r="AF76" s="17">
        <v>3.0</v>
      </c>
      <c r="AG76" s="19">
        <v>42.5</v>
      </c>
    </row>
    <row r="77">
      <c r="A77" s="16" t="s">
        <v>355</v>
      </c>
      <c r="B77" s="16">
        <v>2014.0</v>
      </c>
      <c r="C77" s="16" t="s">
        <v>447</v>
      </c>
      <c r="D77" s="17">
        <v>78.0</v>
      </c>
      <c r="E77" s="17">
        <v>69.0</v>
      </c>
      <c r="F77" s="17">
        <v>75.0</v>
      </c>
      <c r="G77" s="17">
        <v>79.0</v>
      </c>
      <c r="H77" s="17">
        <v>0.0</v>
      </c>
      <c r="I77" s="17">
        <v>223.0</v>
      </c>
      <c r="J77" s="16">
        <f>+10</f>
        <v>10</v>
      </c>
      <c r="K77" s="18">
        <v>14720.0</v>
      </c>
      <c r="L77" s="17">
        <v>17.0</v>
      </c>
      <c r="M77" s="17">
        <v>63.0</v>
      </c>
      <c r="N77" s="17">
        <v>78.0</v>
      </c>
      <c r="O77" s="17">
        <v>0.0</v>
      </c>
      <c r="P77" s="17">
        <v>21.0</v>
      </c>
      <c r="Q77" s="16">
        <v>0.0</v>
      </c>
      <c r="R77" s="19">
        <v>307.2</v>
      </c>
      <c r="S77" s="17">
        <v>0.0</v>
      </c>
      <c r="T77" s="17">
        <v>27.0</v>
      </c>
      <c r="U77" s="16">
        <v>0.0</v>
      </c>
      <c r="V77" s="17">
        <v>27.7</v>
      </c>
      <c r="W77" s="17">
        <v>83.0</v>
      </c>
      <c r="X77" s="16">
        <v>0.0</v>
      </c>
      <c r="Y77" s="17">
        <f>+8</f>
        <v>8</v>
      </c>
      <c r="Z77" s="17">
        <f>+4</f>
        <v>4</v>
      </c>
      <c r="AA77" s="17">
        <v>-2.0</v>
      </c>
      <c r="AB77" s="17">
        <v>2.0</v>
      </c>
      <c r="AC77" s="17">
        <v>7.0</v>
      </c>
      <c r="AD77" s="17">
        <v>29.0</v>
      </c>
      <c r="AE77" s="17">
        <v>12.0</v>
      </c>
      <c r="AF77" s="17">
        <v>4.0</v>
      </c>
      <c r="AG77" s="19">
        <v>41.5</v>
      </c>
    </row>
    <row r="78">
      <c r="A78" s="16" t="s">
        <v>355</v>
      </c>
      <c r="B78" s="16">
        <v>2014.0</v>
      </c>
      <c r="C78" s="16" t="s">
        <v>105</v>
      </c>
      <c r="D78" s="17" t="s">
        <v>567</v>
      </c>
      <c r="E78" s="17">
        <v>68.0</v>
      </c>
      <c r="F78" s="17">
        <v>68.0</v>
      </c>
      <c r="G78" s="17">
        <v>82.0</v>
      </c>
      <c r="H78" s="17">
        <v>0.0</v>
      </c>
      <c r="I78" s="17">
        <v>218.0</v>
      </c>
      <c r="J78" s="16">
        <f>+5</f>
        <v>5</v>
      </c>
      <c r="K78" s="18">
        <v>15280.0</v>
      </c>
      <c r="L78" s="17">
        <v>11.0</v>
      </c>
      <c r="M78" s="17">
        <v>5.0</v>
      </c>
      <c r="N78" s="17">
        <v>74.0</v>
      </c>
      <c r="O78" s="17">
        <v>0.0</v>
      </c>
      <c r="P78" s="17">
        <v>24.0</v>
      </c>
      <c r="Q78" s="16">
        <v>0.0</v>
      </c>
      <c r="R78" s="19">
        <v>301.2</v>
      </c>
      <c r="S78" s="17">
        <v>0.0</v>
      </c>
      <c r="T78" s="17">
        <v>33.0</v>
      </c>
      <c r="U78" s="16">
        <v>0.0</v>
      </c>
      <c r="V78" s="17">
        <v>29.0</v>
      </c>
      <c r="W78" s="17">
        <v>87.0</v>
      </c>
      <c r="X78" s="16">
        <v>0.0</v>
      </c>
      <c r="Y78" s="17">
        <f t="shared" ref="Y78:Z78" si="14">+3</f>
        <v>3</v>
      </c>
      <c r="Z78" s="17">
        <f t="shared" si="14"/>
        <v>3</v>
      </c>
      <c r="AA78" s="17">
        <v>-1.0</v>
      </c>
      <c r="AB78" s="17">
        <v>1.0</v>
      </c>
      <c r="AC78" s="17">
        <v>7.0</v>
      </c>
      <c r="AD78" s="17">
        <v>36.0</v>
      </c>
      <c r="AE78" s="17">
        <v>6.0</v>
      </c>
      <c r="AF78" s="17">
        <v>4.0</v>
      </c>
      <c r="AG78" s="19">
        <v>40.0</v>
      </c>
    </row>
    <row r="79">
      <c r="A79" s="16" t="s">
        <v>355</v>
      </c>
      <c r="B79" s="16">
        <v>2014.0</v>
      </c>
      <c r="C79" s="16" t="s">
        <v>580</v>
      </c>
      <c r="D79" s="17">
        <v>76.0</v>
      </c>
      <c r="E79" s="17">
        <v>76.0</v>
      </c>
      <c r="F79" s="17">
        <v>69.0</v>
      </c>
      <c r="G79" s="17">
        <v>74.0</v>
      </c>
      <c r="H79" s="17">
        <v>0.0</v>
      </c>
      <c r="I79" s="17">
        <v>219.0</v>
      </c>
      <c r="J79" s="16">
        <f>+6</f>
        <v>6</v>
      </c>
      <c r="K79" s="18">
        <v>15040.0</v>
      </c>
      <c r="L79" s="17">
        <v>88.0</v>
      </c>
      <c r="M79" s="17">
        <v>70.0</v>
      </c>
      <c r="N79" s="17">
        <v>76.0</v>
      </c>
      <c r="O79" s="17">
        <v>0.0</v>
      </c>
      <c r="P79" s="17">
        <v>27.0</v>
      </c>
      <c r="Q79" s="16">
        <v>0.0</v>
      </c>
      <c r="R79" s="19">
        <v>301.3</v>
      </c>
      <c r="S79" s="17">
        <v>0.0</v>
      </c>
      <c r="T79" s="17">
        <v>34.0</v>
      </c>
      <c r="U79" s="16">
        <v>0.0</v>
      </c>
      <c r="V79" s="17">
        <v>30.3</v>
      </c>
      <c r="W79" s="17">
        <v>91.0</v>
      </c>
      <c r="X79" s="16">
        <v>0.0</v>
      </c>
      <c r="Y79" s="17">
        <f>+4</f>
        <v>4</v>
      </c>
      <c r="Z79" s="17">
        <f>+2</f>
        <v>2</v>
      </c>
      <c r="AA79" s="17" t="s">
        <v>366</v>
      </c>
      <c r="AB79" s="17">
        <v>0.0</v>
      </c>
      <c r="AC79" s="17">
        <v>9.0</v>
      </c>
      <c r="AD79" s="17">
        <v>32.0</v>
      </c>
      <c r="AE79" s="17">
        <v>11.0</v>
      </c>
      <c r="AF79" s="17">
        <v>2.0</v>
      </c>
      <c r="AG79" s="19">
        <v>35.5</v>
      </c>
    </row>
    <row r="80">
      <c r="A80" s="16" t="s">
        <v>355</v>
      </c>
      <c r="B80" s="16">
        <v>2014.0</v>
      </c>
      <c r="C80" s="16" t="s">
        <v>563</v>
      </c>
      <c r="D80" s="17">
        <v>79.0</v>
      </c>
      <c r="E80" s="17">
        <v>72.0</v>
      </c>
      <c r="F80" s="17">
        <v>72.0</v>
      </c>
      <c r="G80" s="17">
        <v>80.0</v>
      </c>
      <c r="H80" s="17">
        <v>0.0</v>
      </c>
      <c r="I80" s="17">
        <v>224.0</v>
      </c>
      <c r="J80" s="16">
        <f>+11</f>
        <v>11</v>
      </c>
      <c r="K80" s="18">
        <v>14560.0</v>
      </c>
      <c r="L80" s="17">
        <v>51.0</v>
      </c>
      <c r="M80" s="17">
        <v>63.0</v>
      </c>
      <c r="N80" s="17">
        <v>79.0</v>
      </c>
      <c r="O80" s="17">
        <v>0.0</v>
      </c>
      <c r="P80" s="17">
        <v>25.0</v>
      </c>
      <c r="Q80" s="16">
        <v>0.0</v>
      </c>
      <c r="R80" s="19">
        <v>295.8</v>
      </c>
      <c r="S80" s="17">
        <v>0.0</v>
      </c>
      <c r="T80" s="17">
        <v>27.0</v>
      </c>
      <c r="U80" s="16">
        <v>0.0</v>
      </c>
      <c r="V80" s="17">
        <v>29.3</v>
      </c>
      <c r="W80" s="17">
        <v>88.0</v>
      </c>
      <c r="X80" s="16">
        <v>0.0</v>
      </c>
      <c r="Y80" s="17">
        <f>+3</f>
        <v>3</v>
      </c>
      <c r="Z80" s="17">
        <f>+7</f>
        <v>7</v>
      </c>
      <c r="AA80" s="17">
        <f>+1</f>
        <v>1</v>
      </c>
      <c r="AB80" s="17">
        <v>0.0</v>
      </c>
      <c r="AC80" s="17">
        <v>6.0</v>
      </c>
      <c r="AD80" s="17">
        <v>32.0</v>
      </c>
      <c r="AE80" s="17">
        <v>15.0</v>
      </c>
      <c r="AF80" s="17">
        <v>1.0</v>
      </c>
      <c r="AG80" s="19">
        <v>25.5</v>
      </c>
    </row>
    <row r="81">
      <c r="A81" s="16" t="s">
        <v>355</v>
      </c>
      <c r="B81" s="16">
        <v>2014.0</v>
      </c>
      <c r="C81" s="16" t="s">
        <v>581</v>
      </c>
      <c r="D81" s="17">
        <v>80.0</v>
      </c>
      <c r="E81" s="17">
        <v>68.0</v>
      </c>
      <c r="F81" s="17">
        <v>73.0</v>
      </c>
      <c r="G81" s="17">
        <v>86.0</v>
      </c>
      <c r="H81" s="17">
        <v>0.0</v>
      </c>
      <c r="I81" s="17">
        <v>227.0</v>
      </c>
      <c r="J81" s="16">
        <f>+14</f>
        <v>14</v>
      </c>
      <c r="K81" s="18">
        <v>14400.0</v>
      </c>
      <c r="L81" s="17">
        <v>11.0</v>
      </c>
      <c r="M81" s="17">
        <v>33.0</v>
      </c>
      <c r="N81" s="17">
        <v>80.0</v>
      </c>
      <c r="O81" s="17">
        <v>0.0</v>
      </c>
      <c r="P81" s="17">
        <v>20.0</v>
      </c>
      <c r="Q81" s="16">
        <v>0.0</v>
      </c>
      <c r="R81" s="19">
        <v>291.5</v>
      </c>
      <c r="S81" s="17">
        <v>0.0</v>
      </c>
      <c r="T81" s="17">
        <v>24.0</v>
      </c>
      <c r="U81" s="16">
        <v>0.0</v>
      </c>
      <c r="V81" s="17">
        <v>28.0</v>
      </c>
      <c r="W81" s="17">
        <v>84.0</v>
      </c>
      <c r="X81" s="16">
        <v>0.0</v>
      </c>
      <c r="Y81" s="17">
        <f>+2</f>
        <v>2</v>
      </c>
      <c r="Z81" s="17">
        <f>+14</f>
        <v>14</v>
      </c>
      <c r="AA81" s="17">
        <v>-2.0</v>
      </c>
      <c r="AB81" s="17">
        <v>0.0</v>
      </c>
      <c r="AC81" s="17">
        <v>6.0</v>
      </c>
      <c r="AD81" s="17">
        <v>33.0</v>
      </c>
      <c r="AE81" s="17">
        <v>11.0</v>
      </c>
      <c r="AF81" s="17">
        <v>4.0</v>
      </c>
      <c r="AG81" s="19">
        <v>25.0</v>
      </c>
    </row>
    <row r="82">
      <c r="A82" s="16" t="s">
        <v>355</v>
      </c>
      <c r="B82" s="16">
        <v>2014.0</v>
      </c>
      <c r="C82" s="16" t="s">
        <v>473</v>
      </c>
      <c r="D82" s="17" t="s">
        <v>544</v>
      </c>
      <c r="E82" s="17">
        <v>75.0</v>
      </c>
      <c r="F82" s="17">
        <v>71.0</v>
      </c>
      <c r="G82" s="17">
        <v>0.0</v>
      </c>
      <c r="H82" s="17">
        <v>0.0</v>
      </c>
      <c r="I82" s="17">
        <v>146.0</v>
      </c>
      <c r="J82" s="16">
        <f>+4</f>
        <v>4</v>
      </c>
      <c r="K82" s="18">
        <v>0.0</v>
      </c>
      <c r="L82" s="17">
        <v>84.0</v>
      </c>
      <c r="M82" s="17">
        <v>81.0</v>
      </c>
      <c r="N82" s="17">
        <v>0.0</v>
      </c>
      <c r="O82" s="17">
        <v>0.0</v>
      </c>
      <c r="P82" s="17">
        <v>15.0</v>
      </c>
      <c r="Q82" s="16">
        <v>0.0</v>
      </c>
      <c r="R82" s="19">
        <v>307.0</v>
      </c>
      <c r="S82" s="17">
        <v>0.0</v>
      </c>
      <c r="T82" s="17">
        <v>26.0</v>
      </c>
      <c r="U82" s="16">
        <v>0.0</v>
      </c>
      <c r="V82" s="17">
        <v>32.0</v>
      </c>
      <c r="W82" s="17">
        <v>64.0</v>
      </c>
      <c r="X82" s="16">
        <v>0.0</v>
      </c>
      <c r="Y82" s="17" t="s">
        <v>366</v>
      </c>
      <c r="Z82" s="17">
        <f>+5</f>
        <v>5</v>
      </c>
      <c r="AA82" s="17">
        <v>-1.0</v>
      </c>
      <c r="AB82" s="17">
        <v>0.0</v>
      </c>
      <c r="AC82" s="17">
        <v>6.0</v>
      </c>
      <c r="AD82" s="17">
        <v>20.0</v>
      </c>
      <c r="AE82" s="17">
        <v>10.0</v>
      </c>
      <c r="AF82" s="17">
        <v>0.0</v>
      </c>
      <c r="AG82" s="19">
        <v>23.0</v>
      </c>
    </row>
    <row r="83">
      <c r="A83" s="16" t="s">
        <v>355</v>
      </c>
      <c r="B83" s="16">
        <v>2014.0</v>
      </c>
      <c r="C83" s="16" t="s">
        <v>583</v>
      </c>
      <c r="D83" s="17" t="s">
        <v>544</v>
      </c>
      <c r="E83" s="17">
        <v>78.0</v>
      </c>
      <c r="F83" s="17">
        <v>71.0</v>
      </c>
      <c r="G83" s="17">
        <v>0.0</v>
      </c>
      <c r="H83" s="17">
        <v>0.0</v>
      </c>
      <c r="I83" s="17">
        <v>149.0</v>
      </c>
      <c r="J83" s="16">
        <f>+7</f>
        <v>7</v>
      </c>
      <c r="K83" s="18">
        <v>0.0</v>
      </c>
      <c r="L83" s="17">
        <v>93.0</v>
      </c>
      <c r="M83" s="17">
        <v>91.0</v>
      </c>
      <c r="N83" s="17">
        <v>0.0</v>
      </c>
      <c r="O83" s="17">
        <v>0.0</v>
      </c>
      <c r="P83" s="17">
        <v>13.0</v>
      </c>
      <c r="Q83" s="16">
        <v>0.0</v>
      </c>
      <c r="R83" s="19">
        <v>291.3</v>
      </c>
      <c r="S83" s="17">
        <v>0.0</v>
      </c>
      <c r="T83" s="17">
        <v>22.0</v>
      </c>
      <c r="U83" s="16">
        <v>0.0</v>
      </c>
      <c r="V83" s="17">
        <v>31.0</v>
      </c>
      <c r="W83" s="17">
        <v>62.0</v>
      </c>
      <c r="X83" s="16">
        <v>0.0</v>
      </c>
      <c r="Y83" s="17">
        <v>-1.0</v>
      </c>
      <c r="Z83" s="17">
        <f>+8</f>
        <v>8</v>
      </c>
      <c r="AA83" s="17" t="s">
        <v>366</v>
      </c>
      <c r="AB83" s="17">
        <v>0.0</v>
      </c>
      <c r="AC83" s="17">
        <v>6.0</v>
      </c>
      <c r="AD83" s="17">
        <v>21.0</v>
      </c>
      <c r="AE83" s="17">
        <v>7.0</v>
      </c>
      <c r="AF83" s="17">
        <v>2.0</v>
      </c>
      <c r="AG83" s="19">
        <v>23.0</v>
      </c>
    </row>
    <row r="84">
      <c r="A84" s="16" t="s">
        <v>355</v>
      </c>
      <c r="B84" s="16">
        <v>2014.0</v>
      </c>
      <c r="C84" s="16" t="s">
        <v>506</v>
      </c>
      <c r="D84" s="17" t="s">
        <v>544</v>
      </c>
      <c r="E84" s="17">
        <v>75.0</v>
      </c>
      <c r="F84" s="17">
        <v>75.0</v>
      </c>
      <c r="G84" s="17">
        <v>0.0</v>
      </c>
      <c r="H84" s="17">
        <v>0.0</v>
      </c>
      <c r="I84" s="17">
        <v>150.0</v>
      </c>
      <c r="J84" s="16">
        <f>+8</f>
        <v>8</v>
      </c>
      <c r="K84" s="18">
        <v>0.0</v>
      </c>
      <c r="L84" s="17">
        <v>84.0</v>
      </c>
      <c r="M84" s="17">
        <v>92.0</v>
      </c>
      <c r="N84" s="17">
        <v>0.0</v>
      </c>
      <c r="O84" s="17">
        <v>0.0</v>
      </c>
      <c r="P84" s="17">
        <v>17.0</v>
      </c>
      <c r="Q84" s="16">
        <v>0.0</v>
      </c>
      <c r="R84" s="19">
        <v>280.3</v>
      </c>
      <c r="S84" s="17">
        <v>0.0</v>
      </c>
      <c r="T84" s="17">
        <v>18.0</v>
      </c>
      <c r="U84" s="16">
        <v>0.0</v>
      </c>
      <c r="V84" s="17">
        <v>27.0</v>
      </c>
      <c r="W84" s="17">
        <v>54.0</v>
      </c>
      <c r="X84" s="16">
        <v>0.0</v>
      </c>
      <c r="Y84" s="17" t="s">
        <v>366</v>
      </c>
      <c r="Z84" s="17" t="s">
        <v>366</v>
      </c>
      <c r="AA84" s="17">
        <f>+8</f>
        <v>8</v>
      </c>
      <c r="AB84" s="17">
        <v>0.0</v>
      </c>
      <c r="AC84" s="17">
        <v>6.0</v>
      </c>
      <c r="AD84" s="17">
        <v>21.0</v>
      </c>
      <c r="AE84" s="17">
        <v>7.0</v>
      </c>
      <c r="AF84" s="17">
        <v>2.0</v>
      </c>
      <c r="AG84" s="19">
        <v>23.0</v>
      </c>
    </row>
    <row r="85">
      <c r="A85" s="16" t="s">
        <v>355</v>
      </c>
      <c r="B85" s="16">
        <v>2014.0</v>
      </c>
      <c r="C85" s="16" t="s">
        <v>584</v>
      </c>
      <c r="D85" s="17" t="s">
        <v>544</v>
      </c>
      <c r="E85" s="17">
        <v>77.0</v>
      </c>
      <c r="F85" s="17">
        <v>70.0</v>
      </c>
      <c r="G85" s="17">
        <v>0.0</v>
      </c>
      <c r="H85" s="17">
        <v>0.0</v>
      </c>
      <c r="I85" s="17">
        <v>147.0</v>
      </c>
      <c r="J85" s="16">
        <f>+5</f>
        <v>5</v>
      </c>
      <c r="K85" s="18">
        <v>0.0</v>
      </c>
      <c r="L85" s="17">
        <v>89.0</v>
      </c>
      <c r="M85" s="17">
        <v>84.0</v>
      </c>
      <c r="N85" s="17">
        <v>0.0</v>
      </c>
      <c r="O85" s="17">
        <v>0.0</v>
      </c>
      <c r="P85" s="17">
        <v>22.0</v>
      </c>
      <c r="Q85" s="16">
        <v>0.0</v>
      </c>
      <c r="R85" s="19">
        <v>290.3</v>
      </c>
      <c r="S85" s="17">
        <v>0.0</v>
      </c>
      <c r="T85" s="17">
        <v>23.0</v>
      </c>
      <c r="U85" s="16">
        <v>0.0</v>
      </c>
      <c r="V85" s="17">
        <v>30.0</v>
      </c>
      <c r="W85" s="17">
        <v>60.0</v>
      </c>
      <c r="X85" s="16">
        <v>0.0</v>
      </c>
      <c r="Y85" s="17">
        <f t="shared" ref="Y85:Z85" si="15">+3</f>
        <v>3</v>
      </c>
      <c r="Z85" s="17">
        <f t="shared" si="15"/>
        <v>3</v>
      </c>
      <c r="AA85" s="17">
        <v>-1.0</v>
      </c>
      <c r="AB85" s="17">
        <v>0.0</v>
      </c>
      <c r="AC85" s="17">
        <v>6.0</v>
      </c>
      <c r="AD85" s="17">
        <v>20.0</v>
      </c>
      <c r="AE85" s="17">
        <v>9.0</v>
      </c>
      <c r="AF85" s="17">
        <v>1.0</v>
      </c>
      <c r="AG85" s="19">
        <v>22.5</v>
      </c>
    </row>
    <row r="86">
      <c r="A86" s="16" t="s">
        <v>355</v>
      </c>
      <c r="B86" s="16">
        <v>2014.0</v>
      </c>
      <c r="C86" s="16" t="s">
        <v>518</v>
      </c>
      <c r="D86" s="17" t="s">
        <v>544</v>
      </c>
      <c r="E86" s="17">
        <v>72.0</v>
      </c>
      <c r="F86" s="17">
        <v>76.0</v>
      </c>
      <c r="G86" s="17">
        <v>0.0</v>
      </c>
      <c r="H86" s="17">
        <v>0.0</v>
      </c>
      <c r="I86" s="17">
        <v>148.0</v>
      </c>
      <c r="J86" s="16">
        <f>+6</f>
        <v>6</v>
      </c>
      <c r="K86" s="18">
        <v>0.0</v>
      </c>
      <c r="L86" s="17">
        <v>51.0</v>
      </c>
      <c r="M86" s="17">
        <v>88.0</v>
      </c>
      <c r="N86" s="17">
        <v>0.0</v>
      </c>
      <c r="O86" s="17">
        <v>0.0</v>
      </c>
      <c r="P86" s="17">
        <v>18.0</v>
      </c>
      <c r="Q86" s="16">
        <v>0.0</v>
      </c>
      <c r="R86" s="19">
        <v>297.8</v>
      </c>
      <c r="S86" s="17">
        <v>0.0</v>
      </c>
      <c r="T86" s="17">
        <v>24.0</v>
      </c>
      <c r="U86" s="16">
        <v>0.0</v>
      </c>
      <c r="V86" s="17">
        <v>32.5</v>
      </c>
      <c r="W86" s="17">
        <v>65.0</v>
      </c>
      <c r="X86" s="16">
        <v>0.0</v>
      </c>
      <c r="Y86" s="17">
        <f>+2</f>
        <v>2</v>
      </c>
      <c r="Z86" s="17">
        <f>+3</f>
        <v>3</v>
      </c>
      <c r="AA86" s="17">
        <f t="shared" ref="AA86:AA87" si="16">+1</f>
        <v>1</v>
      </c>
      <c r="AB86" s="17">
        <v>1.0</v>
      </c>
      <c r="AC86" s="17">
        <v>3.0</v>
      </c>
      <c r="AD86" s="17">
        <v>22.0</v>
      </c>
      <c r="AE86" s="17">
        <v>9.0</v>
      </c>
      <c r="AF86" s="17">
        <v>1.0</v>
      </c>
      <c r="AG86" s="19">
        <v>22.5</v>
      </c>
    </row>
    <row r="87">
      <c r="A87" s="16" t="s">
        <v>355</v>
      </c>
      <c r="B87" s="16">
        <v>2014.0</v>
      </c>
      <c r="C87" s="16" t="s">
        <v>585</v>
      </c>
      <c r="D87" s="17" t="s">
        <v>544</v>
      </c>
      <c r="E87" s="17">
        <v>73.0</v>
      </c>
      <c r="F87" s="17">
        <v>73.0</v>
      </c>
      <c r="G87" s="17">
        <v>0.0</v>
      </c>
      <c r="H87" s="17">
        <v>0.0</v>
      </c>
      <c r="I87" s="17">
        <v>146.0</v>
      </c>
      <c r="J87" s="16">
        <f>+4</f>
        <v>4</v>
      </c>
      <c r="K87" s="18">
        <v>0.0</v>
      </c>
      <c r="L87" s="17">
        <v>65.0</v>
      </c>
      <c r="M87" s="17">
        <v>81.0</v>
      </c>
      <c r="N87" s="17">
        <v>0.0</v>
      </c>
      <c r="O87" s="17">
        <v>0.0</v>
      </c>
      <c r="P87" s="17">
        <v>16.0</v>
      </c>
      <c r="Q87" s="16">
        <v>0.0</v>
      </c>
      <c r="R87" s="19">
        <v>315.5</v>
      </c>
      <c r="S87" s="17">
        <v>0.0</v>
      </c>
      <c r="T87" s="17">
        <v>21.0</v>
      </c>
      <c r="U87" s="16">
        <v>0.0</v>
      </c>
      <c r="V87" s="17">
        <v>30.5</v>
      </c>
      <c r="W87" s="17">
        <v>61.0</v>
      </c>
      <c r="X87" s="16">
        <v>0.0</v>
      </c>
      <c r="Y87" s="17">
        <f>+1</f>
        <v>1</v>
      </c>
      <c r="Z87" s="17">
        <f>+2</f>
        <v>2</v>
      </c>
      <c r="AA87" s="17">
        <f t="shared" si="16"/>
        <v>1</v>
      </c>
      <c r="AB87" s="17">
        <v>0.0</v>
      </c>
      <c r="AC87" s="17">
        <v>5.0</v>
      </c>
      <c r="AD87" s="17">
        <v>23.0</v>
      </c>
      <c r="AE87" s="17">
        <v>7.0</v>
      </c>
      <c r="AF87" s="17">
        <v>1.0</v>
      </c>
      <c r="AG87" s="19">
        <v>22.0</v>
      </c>
    </row>
    <row r="88">
      <c r="A88" s="16" t="s">
        <v>355</v>
      </c>
      <c r="B88" s="16">
        <v>2014.0</v>
      </c>
      <c r="C88" s="16" t="s">
        <v>279</v>
      </c>
      <c r="D88" s="17" t="s">
        <v>544</v>
      </c>
      <c r="E88" s="17">
        <v>73.0</v>
      </c>
      <c r="F88" s="17">
        <v>74.0</v>
      </c>
      <c r="G88" s="17">
        <v>0.0</v>
      </c>
      <c r="H88" s="17">
        <v>0.0</v>
      </c>
      <c r="I88" s="17">
        <v>147.0</v>
      </c>
      <c r="J88" s="16">
        <f t="shared" ref="J88:J90" si="17">+5</f>
        <v>5</v>
      </c>
      <c r="K88" s="18">
        <v>0.0</v>
      </c>
      <c r="L88" s="17">
        <v>65.0</v>
      </c>
      <c r="M88" s="17">
        <v>84.0</v>
      </c>
      <c r="N88" s="17">
        <v>0.0</v>
      </c>
      <c r="O88" s="17">
        <v>0.0</v>
      </c>
      <c r="P88" s="17">
        <v>17.0</v>
      </c>
      <c r="Q88" s="16">
        <v>0.0</v>
      </c>
      <c r="R88" s="19">
        <v>296.5</v>
      </c>
      <c r="S88" s="17">
        <v>0.0</v>
      </c>
      <c r="T88" s="17">
        <v>23.0</v>
      </c>
      <c r="U88" s="16">
        <v>0.0</v>
      </c>
      <c r="V88" s="17">
        <v>31.0</v>
      </c>
      <c r="W88" s="17">
        <v>62.0</v>
      </c>
      <c r="X88" s="16">
        <v>0.0</v>
      </c>
      <c r="Y88" s="17">
        <f>+3</f>
        <v>3</v>
      </c>
      <c r="Z88" s="17">
        <f>+5</f>
        <v>5</v>
      </c>
      <c r="AA88" s="17">
        <v>-3.0</v>
      </c>
      <c r="AB88" s="17">
        <v>0.0</v>
      </c>
      <c r="AC88" s="17">
        <v>5.0</v>
      </c>
      <c r="AD88" s="17">
        <v>23.0</v>
      </c>
      <c r="AE88" s="17">
        <v>6.0</v>
      </c>
      <c r="AF88" s="17">
        <v>2.0</v>
      </c>
      <c r="AG88" s="19">
        <v>21.5</v>
      </c>
    </row>
    <row r="89">
      <c r="A89" s="16" t="s">
        <v>355</v>
      </c>
      <c r="B89" s="16">
        <v>2014.0</v>
      </c>
      <c r="C89" s="16" t="s">
        <v>115</v>
      </c>
      <c r="D89" s="17" t="s">
        <v>544</v>
      </c>
      <c r="E89" s="17">
        <v>74.0</v>
      </c>
      <c r="F89" s="17">
        <v>73.0</v>
      </c>
      <c r="G89" s="17">
        <v>0.0</v>
      </c>
      <c r="H89" s="17">
        <v>0.0</v>
      </c>
      <c r="I89" s="17">
        <v>147.0</v>
      </c>
      <c r="J89" s="16">
        <f t="shared" si="17"/>
        <v>5</v>
      </c>
      <c r="K89" s="18">
        <v>0.0</v>
      </c>
      <c r="L89" s="17">
        <v>77.0</v>
      </c>
      <c r="M89" s="17">
        <v>84.0</v>
      </c>
      <c r="N89" s="17">
        <v>0.0</v>
      </c>
      <c r="O89" s="17">
        <v>0.0</v>
      </c>
      <c r="P89" s="17">
        <v>18.0</v>
      </c>
      <c r="Q89" s="16">
        <v>0.0</v>
      </c>
      <c r="R89" s="19">
        <v>298.8</v>
      </c>
      <c r="S89" s="17">
        <v>0.0</v>
      </c>
      <c r="T89" s="17">
        <v>19.0</v>
      </c>
      <c r="U89" s="16">
        <v>0.0</v>
      </c>
      <c r="V89" s="17">
        <v>27.5</v>
      </c>
      <c r="W89" s="17">
        <v>55.0</v>
      </c>
      <c r="X89" s="16">
        <v>0.0</v>
      </c>
      <c r="Y89" s="17" t="s">
        <v>366</v>
      </c>
      <c r="Z89" s="17">
        <f>+3</f>
        <v>3</v>
      </c>
      <c r="AA89" s="17">
        <f>+2</f>
        <v>2</v>
      </c>
      <c r="AB89" s="17">
        <v>0.0</v>
      </c>
      <c r="AC89" s="17">
        <v>4.0</v>
      </c>
      <c r="AD89" s="17">
        <v>25.0</v>
      </c>
      <c r="AE89" s="17">
        <v>5.0</v>
      </c>
      <c r="AF89" s="17">
        <v>2.0</v>
      </c>
      <c r="AG89" s="19">
        <v>20.0</v>
      </c>
    </row>
    <row r="90">
      <c r="A90" s="16" t="s">
        <v>355</v>
      </c>
      <c r="B90" s="16">
        <v>2014.0</v>
      </c>
      <c r="C90" s="16" t="s">
        <v>588</v>
      </c>
      <c r="D90" s="17" t="s">
        <v>544</v>
      </c>
      <c r="E90" s="17">
        <v>75.0</v>
      </c>
      <c r="F90" s="17">
        <v>72.0</v>
      </c>
      <c r="G90" s="17">
        <v>0.0</v>
      </c>
      <c r="H90" s="17">
        <v>0.0</v>
      </c>
      <c r="I90" s="17">
        <v>147.0</v>
      </c>
      <c r="J90" s="16">
        <f t="shared" si="17"/>
        <v>5</v>
      </c>
      <c r="K90" s="18">
        <v>0.0</v>
      </c>
      <c r="L90" s="17">
        <v>84.0</v>
      </c>
      <c r="M90" s="17">
        <v>84.0</v>
      </c>
      <c r="N90" s="17">
        <v>0.0</v>
      </c>
      <c r="O90" s="17">
        <v>0.0</v>
      </c>
      <c r="P90" s="17">
        <v>16.0</v>
      </c>
      <c r="Q90" s="16">
        <v>0.0</v>
      </c>
      <c r="R90" s="19">
        <v>296.8</v>
      </c>
      <c r="S90" s="17">
        <v>0.0</v>
      </c>
      <c r="T90" s="17">
        <v>21.0</v>
      </c>
      <c r="U90" s="16">
        <v>0.0</v>
      </c>
      <c r="V90" s="17">
        <v>29.5</v>
      </c>
      <c r="W90" s="17">
        <v>59.0</v>
      </c>
      <c r="X90" s="16">
        <v>0.0</v>
      </c>
      <c r="Y90" s="17">
        <f t="shared" ref="Y90:Z90" si="18">+2</f>
        <v>2</v>
      </c>
      <c r="Z90" s="17">
        <f t="shared" si="18"/>
        <v>2</v>
      </c>
      <c r="AA90" s="17">
        <f t="shared" ref="AA90:AA91" si="19">+1</f>
        <v>1</v>
      </c>
      <c r="AB90" s="17">
        <v>0.0</v>
      </c>
      <c r="AC90" s="17">
        <v>3.0</v>
      </c>
      <c r="AD90" s="17">
        <v>27.0</v>
      </c>
      <c r="AE90" s="17">
        <v>5.0</v>
      </c>
      <c r="AF90" s="17">
        <v>1.0</v>
      </c>
      <c r="AG90" s="19">
        <v>19.0</v>
      </c>
    </row>
    <row r="91">
      <c r="A91" s="16" t="s">
        <v>355</v>
      </c>
      <c r="B91" s="16">
        <v>2014.0</v>
      </c>
      <c r="C91" s="16" t="s">
        <v>589</v>
      </c>
      <c r="D91" s="17" t="s">
        <v>544</v>
      </c>
      <c r="E91" s="17">
        <v>70.0</v>
      </c>
      <c r="F91" s="17">
        <v>78.0</v>
      </c>
      <c r="G91" s="17">
        <v>0.0</v>
      </c>
      <c r="H91" s="17">
        <v>0.0</v>
      </c>
      <c r="I91" s="17">
        <v>148.0</v>
      </c>
      <c r="J91" s="16">
        <f t="shared" ref="J91:J92" si="20">+6</f>
        <v>6</v>
      </c>
      <c r="K91" s="18">
        <v>0.0</v>
      </c>
      <c r="L91" s="17">
        <v>26.0</v>
      </c>
      <c r="M91" s="17">
        <v>88.0</v>
      </c>
      <c r="N91" s="17">
        <v>0.0</v>
      </c>
      <c r="O91" s="17">
        <v>0.0</v>
      </c>
      <c r="P91" s="17">
        <v>19.0</v>
      </c>
      <c r="Q91" s="16">
        <v>0.0</v>
      </c>
      <c r="R91" s="19">
        <v>303.0</v>
      </c>
      <c r="S91" s="17">
        <v>0.0</v>
      </c>
      <c r="T91" s="17">
        <v>18.0</v>
      </c>
      <c r="U91" s="16">
        <v>0.0</v>
      </c>
      <c r="V91" s="17">
        <v>27.5</v>
      </c>
      <c r="W91" s="17">
        <v>55.0</v>
      </c>
      <c r="X91" s="16">
        <v>0.0</v>
      </c>
      <c r="Y91" s="17" t="s">
        <v>366</v>
      </c>
      <c r="Z91" s="17">
        <f>+5</f>
        <v>5</v>
      </c>
      <c r="AA91" s="17">
        <f t="shared" si="19"/>
        <v>1</v>
      </c>
      <c r="AB91" s="17">
        <v>0.0</v>
      </c>
      <c r="AC91" s="17">
        <v>3.0</v>
      </c>
      <c r="AD91" s="17">
        <v>26.0</v>
      </c>
      <c r="AE91" s="17">
        <v>5.0</v>
      </c>
      <c r="AF91" s="17">
        <v>2.0</v>
      </c>
      <c r="AG91" s="19">
        <v>17.5</v>
      </c>
    </row>
    <row r="92">
      <c r="A92" s="16" t="s">
        <v>355</v>
      </c>
      <c r="B92" s="16">
        <v>2014.0</v>
      </c>
      <c r="C92" s="16" t="s">
        <v>590</v>
      </c>
      <c r="D92" s="17" t="s">
        <v>544</v>
      </c>
      <c r="E92" s="17">
        <v>73.0</v>
      </c>
      <c r="F92" s="17">
        <v>75.0</v>
      </c>
      <c r="G92" s="17">
        <v>0.0</v>
      </c>
      <c r="H92" s="17">
        <v>0.0</v>
      </c>
      <c r="I92" s="17">
        <v>148.0</v>
      </c>
      <c r="J92" s="16">
        <f t="shared" si="20"/>
        <v>6</v>
      </c>
      <c r="K92" s="18">
        <v>0.0</v>
      </c>
      <c r="L92" s="17">
        <v>65.0</v>
      </c>
      <c r="M92" s="17">
        <v>88.0</v>
      </c>
      <c r="N92" s="17">
        <v>0.0</v>
      </c>
      <c r="O92" s="17">
        <v>0.0</v>
      </c>
      <c r="P92" s="17">
        <v>14.0</v>
      </c>
      <c r="Q92" s="16">
        <v>0.0</v>
      </c>
      <c r="R92" s="19">
        <v>303.5</v>
      </c>
      <c r="S92" s="17">
        <v>0.0</v>
      </c>
      <c r="T92" s="17">
        <v>25.0</v>
      </c>
      <c r="U92" s="16">
        <v>0.0</v>
      </c>
      <c r="V92" s="17">
        <v>33.0</v>
      </c>
      <c r="W92" s="17">
        <v>66.0</v>
      </c>
      <c r="X92" s="16">
        <v>0.0</v>
      </c>
      <c r="Y92" s="17">
        <f>+4</f>
        <v>4</v>
      </c>
      <c r="Z92" s="17">
        <f>+3</f>
        <v>3</v>
      </c>
      <c r="AA92" s="17">
        <v>-1.0</v>
      </c>
      <c r="AB92" s="17">
        <v>0.0</v>
      </c>
      <c r="AC92" s="17">
        <v>3.0</v>
      </c>
      <c r="AD92" s="17">
        <v>25.0</v>
      </c>
      <c r="AE92" s="17">
        <v>7.0</v>
      </c>
      <c r="AF92" s="17">
        <v>1.0</v>
      </c>
      <c r="AG92" s="19">
        <v>17.0</v>
      </c>
    </row>
    <row r="93">
      <c r="A93" s="16" t="s">
        <v>355</v>
      </c>
      <c r="B93" s="16">
        <v>2014.0</v>
      </c>
      <c r="C93" s="16" t="s">
        <v>536</v>
      </c>
      <c r="D93" s="17" t="s">
        <v>544</v>
      </c>
      <c r="E93" s="17">
        <v>74.0</v>
      </c>
      <c r="F93" s="17">
        <v>72.0</v>
      </c>
      <c r="G93" s="17">
        <v>0.0</v>
      </c>
      <c r="H93" s="17">
        <v>0.0</v>
      </c>
      <c r="I93" s="17">
        <v>146.0</v>
      </c>
      <c r="J93" s="16">
        <f>+4</f>
        <v>4</v>
      </c>
      <c r="K93" s="18">
        <v>0.0</v>
      </c>
      <c r="L93" s="17">
        <v>77.0</v>
      </c>
      <c r="M93" s="17">
        <v>81.0</v>
      </c>
      <c r="N93" s="17">
        <v>0.0</v>
      </c>
      <c r="O93" s="17">
        <v>0.0</v>
      </c>
      <c r="P93" s="17">
        <v>16.0</v>
      </c>
      <c r="Q93" s="16">
        <v>0.0</v>
      </c>
      <c r="R93" s="19">
        <v>290.0</v>
      </c>
      <c r="S93" s="17">
        <v>0.0</v>
      </c>
      <c r="T93" s="17">
        <v>25.0</v>
      </c>
      <c r="U93" s="16">
        <v>0.0</v>
      </c>
      <c r="V93" s="17">
        <v>32.0</v>
      </c>
      <c r="W93" s="17">
        <v>64.0</v>
      </c>
      <c r="X93" s="16">
        <v>0.0</v>
      </c>
      <c r="Y93" s="17">
        <f>+1</f>
        <v>1</v>
      </c>
      <c r="Z93" s="17">
        <f>+2</f>
        <v>2</v>
      </c>
      <c r="AA93" s="17">
        <f>+1</f>
        <v>1</v>
      </c>
      <c r="AB93" s="17">
        <v>0.0</v>
      </c>
      <c r="AC93" s="17">
        <v>1.0</v>
      </c>
      <c r="AD93" s="17">
        <v>31.0</v>
      </c>
      <c r="AE93" s="17">
        <v>3.0</v>
      </c>
      <c r="AF93" s="17">
        <v>1.0</v>
      </c>
      <c r="AG93" s="19">
        <v>16.0</v>
      </c>
    </row>
    <row r="94">
      <c r="A94" s="16" t="s">
        <v>355</v>
      </c>
      <c r="B94" s="16">
        <v>2014.0</v>
      </c>
      <c r="C94" s="18" t="s">
        <v>154</v>
      </c>
      <c r="D94" s="17" t="s">
        <v>558</v>
      </c>
      <c r="E94" s="17">
        <v>77.0</v>
      </c>
      <c r="F94" s="17">
        <v>0.0</v>
      </c>
      <c r="G94" s="17">
        <v>0.0</v>
      </c>
      <c r="H94" s="17">
        <v>0.0</v>
      </c>
      <c r="I94" s="17">
        <v>77.0</v>
      </c>
      <c r="J94" s="18">
        <f>+6</f>
        <v>6</v>
      </c>
      <c r="K94" s="18">
        <v>0.0</v>
      </c>
      <c r="L94" s="17">
        <v>89.0</v>
      </c>
      <c r="M94" s="17">
        <v>0.0</v>
      </c>
      <c r="N94" s="17">
        <v>0.0</v>
      </c>
      <c r="O94" s="17">
        <v>0.0</v>
      </c>
      <c r="P94" s="17">
        <v>7.0</v>
      </c>
      <c r="Q94" s="16">
        <v>0.0</v>
      </c>
      <c r="R94" s="19">
        <v>303.0</v>
      </c>
      <c r="S94" s="17">
        <v>0.0</v>
      </c>
      <c r="T94" s="17">
        <v>8.0</v>
      </c>
      <c r="U94" s="16">
        <v>0.0</v>
      </c>
      <c r="V94" s="17">
        <v>32.0</v>
      </c>
      <c r="W94" s="17">
        <v>32.0</v>
      </c>
      <c r="X94" s="16">
        <v>0.0</v>
      </c>
      <c r="Y94" s="17">
        <f t="shared" ref="Y94:Z94" si="21">+3</f>
        <v>3</v>
      </c>
      <c r="Z94" s="17">
        <f t="shared" si="21"/>
        <v>3</v>
      </c>
      <c r="AA94" s="17" t="s">
        <v>366</v>
      </c>
      <c r="AB94" s="17">
        <v>0.0</v>
      </c>
      <c r="AC94" s="17">
        <v>0.0</v>
      </c>
      <c r="AD94" s="17">
        <v>13.0</v>
      </c>
      <c r="AE94" s="17">
        <v>4.0</v>
      </c>
      <c r="AF94" s="17">
        <v>1.0</v>
      </c>
      <c r="AG94" s="19">
        <v>3.5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8.86"/>
    <col customWidth="1" min="2" max="2" width="14.0"/>
    <col customWidth="1" min="3" max="3" width="10.57"/>
    <col customWidth="1" min="4" max="4" width="5.86"/>
    <col customWidth="1" min="5" max="5" width="4.43"/>
    <col customWidth="1" min="6" max="6" width="9.0"/>
    <col customWidth="1" min="7" max="7" width="11.86"/>
    <col customWidth="1" min="8" max="8" width="8.86"/>
    <col customWidth="1" min="9" max="9" width="2.43"/>
    <col customWidth="1" min="10" max="11" width="4.29"/>
    <col customWidth="1" min="12" max="12" width="3.43"/>
    <col customWidth="1" min="13" max="13" width="2.43"/>
    <col customWidth="1" min="14" max="14" width="2.57"/>
    <col customWidth="1" min="15" max="15" width="11.43"/>
    <col customWidth="1" min="16" max="16" width="5.86"/>
    <col customWidth="1" min="17" max="17" width="4.43"/>
    <col customWidth="1" min="18" max="18" width="9.0"/>
    <col customWidth="1" min="19" max="19" width="11.86"/>
    <col customWidth="1" min="20" max="20" width="9.71"/>
    <col customWidth="1" min="21" max="21" width="2.43"/>
    <col customWidth="1" min="22" max="23" width="4.29"/>
    <col customWidth="1" min="24" max="24" width="3.43"/>
    <col customWidth="1" min="25" max="25" width="3.14"/>
    <col customWidth="1" min="26" max="26" width="2.57"/>
  </cols>
  <sheetData>
    <row r="1">
      <c r="A1" s="6"/>
      <c r="B1" s="4"/>
      <c r="C1" s="20" t="s">
        <v>565</v>
      </c>
      <c r="O1" s="21" t="s">
        <v>566</v>
      </c>
    </row>
    <row r="2">
      <c r="A2" s="1" t="s">
        <v>2</v>
      </c>
      <c r="B2" s="2" t="s">
        <v>1</v>
      </c>
      <c r="C2" s="2" t="s">
        <v>9</v>
      </c>
      <c r="D2" s="1" t="s">
        <v>568</v>
      </c>
      <c r="E2" s="1" t="s">
        <v>569</v>
      </c>
      <c r="F2" s="1" t="s">
        <v>570</v>
      </c>
      <c r="G2" s="1" t="s">
        <v>571</v>
      </c>
      <c r="H2" s="2" t="s">
        <v>572</v>
      </c>
      <c r="I2" s="1" t="s">
        <v>366</v>
      </c>
      <c r="J2" s="1" t="s">
        <v>573</v>
      </c>
      <c r="K2" s="1" t="s">
        <v>574</v>
      </c>
      <c r="L2" s="1" t="s">
        <v>575</v>
      </c>
      <c r="M2" s="1" t="s">
        <v>576</v>
      </c>
      <c r="N2" s="1" t="s">
        <v>577</v>
      </c>
      <c r="O2" s="2" t="s">
        <v>9</v>
      </c>
      <c r="P2" s="1" t="s">
        <v>568</v>
      </c>
      <c r="Q2" s="1" t="s">
        <v>569</v>
      </c>
      <c r="R2" s="1" t="s">
        <v>570</v>
      </c>
      <c r="S2" s="1" t="s">
        <v>571</v>
      </c>
      <c r="T2" s="2" t="s">
        <v>572</v>
      </c>
      <c r="U2" s="1" t="s">
        <v>366</v>
      </c>
      <c r="V2" s="1" t="s">
        <v>573</v>
      </c>
      <c r="W2" s="1" t="s">
        <v>574</v>
      </c>
      <c r="X2" s="1" t="s">
        <v>575</v>
      </c>
      <c r="Y2" s="1" t="s">
        <v>576</v>
      </c>
      <c r="Z2" s="1" t="s">
        <v>577</v>
      </c>
    </row>
    <row r="3">
      <c r="A3" s="4" t="s">
        <v>51</v>
      </c>
      <c r="B3" s="4">
        <v>10100.0</v>
      </c>
      <c r="C3" s="22">
        <v>42797.0</v>
      </c>
      <c r="D3" s="23">
        <v>1.0</v>
      </c>
      <c r="E3" s="20">
        <v>12.0</v>
      </c>
      <c r="F3" s="20">
        <v>32.3</v>
      </c>
      <c r="G3" s="20">
        <v>25.0</v>
      </c>
      <c r="H3" s="20">
        <v>16.96</v>
      </c>
      <c r="I3" s="20">
        <v>1.0</v>
      </c>
      <c r="J3" s="20">
        <v>51.0</v>
      </c>
      <c r="K3" s="20">
        <v>126.0</v>
      </c>
      <c r="L3" s="20">
        <v>35.0</v>
      </c>
      <c r="M3" s="20">
        <v>3.0</v>
      </c>
      <c r="N3" s="20">
        <v>0.0</v>
      </c>
      <c r="O3" s="24">
        <v>42830.0</v>
      </c>
      <c r="P3" s="25">
        <v>0.8</v>
      </c>
      <c r="Q3" s="21">
        <v>18.0</v>
      </c>
      <c r="R3" s="21">
        <v>26.8</v>
      </c>
      <c r="S3" s="21">
        <v>14.0</v>
      </c>
      <c r="T3" s="21">
        <v>18.28</v>
      </c>
      <c r="U3" s="21">
        <v>1.0</v>
      </c>
      <c r="V3" s="21">
        <v>84.0</v>
      </c>
      <c r="W3" s="21">
        <v>190.0</v>
      </c>
      <c r="X3" s="21">
        <v>46.0</v>
      </c>
      <c r="Y3" s="21">
        <v>3.0</v>
      </c>
      <c r="Z3" s="21">
        <v>0.0</v>
      </c>
    </row>
    <row r="4">
      <c r="A4" s="4" t="s">
        <v>36</v>
      </c>
      <c r="B4" s="4">
        <v>12100.0</v>
      </c>
      <c r="C4" s="22">
        <v>42798.0</v>
      </c>
      <c r="D4" s="23">
        <v>0.75</v>
      </c>
      <c r="E4" s="20">
        <v>14.0</v>
      </c>
      <c r="F4" s="20">
        <v>38.5</v>
      </c>
      <c r="G4" s="20">
        <v>25.0</v>
      </c>
      <c r="H4" s="20">
        <v>18.32</v>
      </c>
      <c r="I4" s="20">
        <v>4.0</v>
      </c>
      <c r="J4" s="20">
        <v>55.0</v>
      </c>
      <c r="K4" s="20">
        <v>159.0</v>
      </c>
      <c r="L4" s="20">
        <v>28.0</v>
      </c>
      <c r="M4" s="20">
        <v>6.0</v>
      </c>
      <c r="N4" s="20">
        <v>0.0</v>
      </c>
      <c r="O4" s="24">
        <v>42829.0</v>
      </c>
      <c r="P4" s="25">
        <v>1.0</v>
      </c>
      <c r="Q4" s="21">
        <v>16.0</v>
      </c>
      <c r="R4" s="21">
        <v>11.0</v>
      </c>
      <c r="S4" s="21">
        <v>7.5</v>
      </c>
      <c r="T4" s="21">
        <v>17.75</v>
      </c>
      <c r="U4" s="21">
        <v>2.0</v>
      </c>
      <c r="V4" s="21">
        <v>67.0</v>
      </c>
      <c r="W4" s="21">
        <v>178.0</v>
      </c>
      <c r="X4" s="21">
        <v>38.0</v>
      </c>
      <c r="Y4" s="21">
        <v>3.0</v>
      </c>
      <c r="Z4" s="21">
        <v>0.0</v>
      </c>
    </row>
    <row r="5">
      <c r="A5" s="4" t="s">
        <v>115</v>
      </c>
      <c r="B5" s="4">
        <v>8300.0</v>
      </c>
      <c r="C5" s="22">
        <v>42799.0</v>
      </c>
      <c r="D5" s="23">
        <v>0.6</v>
      </c>
      <c r="E5" s="20">
        <v>16.0</v>
      </c>
      <c r="F5" s="20">
        <v>51.2</v>
      </c>
      <c r="G5" s="20">
        <v>27.0</v>
      </c>
      <c r="H5" s="20">
        <v>17.69</v>
      </c>
      <c r="I5" s="20">
        <v>4.0</v>
      </c>
      <c r="J5" s="20">
        <v>66.0</v>
      </c>
      <c r="K5" s="20">
        <v>165.0</v>
      </c>
      <c r="L5" s="20">
        <v>47.0</v>
      </c>
      <c r="M5" s="20">
        <v>6.0</v>
      </c>
      <c r="N5" s="20">
        <v>0.0</v>
      </c>
      <c r="O5" s="24">
        <v>42892.0</v>
      </c>
      <c r="P5" s="25">
        <v>1.0</v>
      </c>
      <c r="Q5" s="21">
        <v>24.0</v>
      </c>
      <c r="R5" s="21">
        <v>21.5</v>
      </c>
      <c r="S5" s="21">
        <v>18.5</v>
      </c>
      <c r="T5" s="21">
        <v>17.69</v>
      </c>
      <c r="U5" s="21">
        <v>2.0</v>
      </c>
      <c r="V5" s="21">
        <v>104.0</v>
      </c>
      <c r="W5" s="21">
        <v>261.0</v>
      </c>
      <c r="X5" s="21">
        <v>62.0</v>
      </c>
      <c r="Y5" s="21">
        <v>3.0</v>
      </c>
      <c r="Z5" s="21">
        <v>0.0</v>
      </c>
    </row>
    <row r="6">
      <c r="A6" s="4" t="s">
        <v>399</v>
      </c>
      <c r="B6" s="4">
        <v>10600.0</v>
      </c>
      <c r="C6" s="20" t="s">
        <v>578</v>
      </c>
      <c r="D6" s="23">
        <v>0.0</v>
      </c>
      <c r="E6" s="26"/>
      <c r="F6" s="20">
        <v>0.0</v>
      </c>
      <c r="G6" s="20">
        <v>0.0</v>
      </c>
      <c r="H6" s="20">
        <v>0.0</v>
      </c>
      <c r="I6" s="26"/>
      <c r="J6" s="26"/>
      <c r="K6" s="26"/>
      <c r="L6" s="26"/>
      <c r="M6" s="26"/>
      <c r="N6" s="26"/>
      <c r="O6" s="24">
        <v>42892.0</v>
      </c>
      <c r="P6" s="25">
        <v>1.0</v>
      </c>
      <c r="Q6" s="21">
        <v>24.0</v>
      </c>
      <c r="R6" s="21">
        <v>24.0</v>
      </c>
      <c r="S6" s="21">
        <v>19.0</v>
      </c>
      <c r="T6" s="21">
        <v>17.23</v>
      </c>
      <c r="U6" s="21">
        <v>5.0</v>
      </c>
      <c r="V6" s="21">
        <v>92.0</v>
      </c>
      <c r="W6" s="21">
        <v>268.0</v>
      </c>
      <c r="X6" s="21">
        <v>61.0</v>
      </c>
      <c r="Y6" s="21">
        <v>6.0</v>
      </c>
      <c r="Z6" s="21">
        <v>0.0</v>
      </c>
    </row>
    <row r="7">
      <c r="A7" s="4" t="s">
        <v>166</v>
      </c>
      <c r="B7" s="4">
        <v>7600.0</v>
      </c>
      <c r="C7" s="20" t="s">
        <v>579</v>
      </c>
      <c r="D7" s="23">
        <v>0.0</v>
      </c>
      <c r="E7" s="20">
        <v>2.0</v>
      </c>
      <c r="F7" s="20">
        <v>100.0</v>
      </c>
      <c r="G7" s="20">
        <v>100.0</v>
      </c>
      <c r="H7" s="20">
        <v>16.5</v>
      </c>
      <c r="I7" s="20">
        <v>0.0</v>
      </c>
      <c r="J7" s="20">
        <v>9.0</v>
      </c>
      <c r="K7" s="20">
        <v>21.0</v>
      </c>
      <c r="L7" s="20">
        <v>3.0</v>
      </c>
      <c r="M7" s="20">
        <v>3.0</v>
      </c>
      <c r="N7" s="20">
        <v>0.0</v>
      </c>
      <c r="O7" s="24">
        <v>42860.0</v>
      </c>
      <c r="P7" s="25">
        <v>1.0</v>
      </c>
      <c r="Q7" s="21">
        <v>20.0</v>
      </c>
      <c r="R7" s="21">
        <v>26.2</v>
      </c>
      <c r="S7" s="21">
        <v>23.0</v>
      </c>
      <c r="T7" s="21">
        <v>17.23</v>
      </c>
      <c r="U7" s="21">
        <v>2.0</v>
      </c>
      <c r="V7" s="21">
        <v>78.0</v>
      </c>
      <c r="W7" s="21">
        <v>237.0</v>
      </c>
      <c r="X7" s="21">
        <v>38.0</v>
      </c>
      <c r="Y7" s="21">
        <v>5.0</v>
      </c>
      <c r="Z7" s="21">
        <v>0.0</v>
      </c>
    </row>
    <row r="8">
      <c r="A8" s="4" t="s">
        <v>93</v>
      </c>
      <c r="B8" s="4">
        <v>8800.0</v>
      </c>
      <c r="C8" s="22">
        <v>42860.0</v>
      </c>
      <c r="D8" s="23">
        <v>1.0</v>
      </c>
      <c r="E8" s="20">
        <v>20.0</v>
      </c>
      <c r="F8" s="20">
        <v>24.6</v>
      </c>
      <c r="G8" s="20">
        <v>29.0</v>
      </c>
      <c r="H8" s="20">
        <v>17.48</v>
      </c>
      <c r="I8" s="20">
        <v>1.0</v>
      </c>
      <c r="J8" s="20">
        <v>84.0</v>
      </c>
      <c r="K8" s="20">
        <v>228.0</v>
      </c>
      <c r="L8" s="20">
        <v>45.0</v>
      </c>
      <c r="M8" s="20">
        <v>2.0</v>
      </c>
      <c r="N8" s="20">
        <v>0.0</v>
      </c>
      <c r="O8" s="24">
        <v>42892.0</v>
      </c>
      <c r="P8" s="25">
        <v>1.0</v>
      </c>
      <c r="Q8" s="21">
        <v>24.0</v>
      </c>
      <c r="R8" s="21">
        <v>12.3</v>
      </c>
      <c r="S8" s="21">
        <v>9.5</v>
      </c>
      <c r="T8" s="21">
        <v>17.19</v>
      </c>
      <c r="U8" s="21">
        <v>2.0</v>
      </c>
      <c r="V8" s="21">
        <v>99.0</v>
      </c>
      <c r="W8" s="21">
        <v>267.0</v>
      </c>
      <c r="X8" s="21">
        <v>60.0</v>
      </c>
      <c r="Y8" s="21">
        <v>4.0</v>
      </c>
      <c r="Z8" s="21">
        <v>0.0</v>
      </c>
    </row>
    <row r="9">
      <c r="A9" s="4" t="s">
        <v>291</v>
      </c>
      <c r="B9" s="4">
        <v>6700.0</v>
      </c>
      <c r="C9" s="22">
        <v>42737.0</v>
      </c>
      <c r="D9" s="23">
        <v>0.5</v>
      </c>
      <c r="E9" s="20">
        <v>6.0</v>
      </c>
      <c r="F9" s="20">
        <v>60.5</v>
      </c>
      <c r="G9" s="20">
        <v>60.5</v>
      </c>
      <c r="H9" s="20">
        <v>14.25</v>
      </c>
      <c r="I9" s="20">
        <v>0.0</v>
      </c>
      <c r="J9" s="20">
        <v>19.0</v>
      </c>
      <c r="K9" s="20">
        <v>73.0</v>
      </c>
      <c r="L9" s="20">
        <v>16.0</v>
      </c>
      <c r="M9" s="20">
        <v>0.0</v>
      </c>
      <c r="N9" s="20">
        <v>0.0</v>
      </c>
      <c r="O9" s="24">
        <v>42892.0</v>
      </c>
      <c r="P9" s="25">
        <v>1.0</v>
      </c>
      <c r="Q9" s="21">
        <v>24.0</v>
      </c>
      <c r="R9" s="21">
        <v>30.0</v>
      </c>
      <c r="S9" s="21">
        <v>25.0</v>
      </c>
      <c r="T9" s="21">
        <v>17.1</v>
      </c>
      <c r="U9" s="21">
        <v>0.0</v>
      </c>
      <c r="V9" s="21">
        <v>100.0</v>
      </c>
      <c r="W9" s="21">
        <v>278.0</v>
      </c>
      <c r="X9" s="21">
        <v>51.0</v>
      </c>
      <c r="Y9" s="21">
        <v>3.0</v>
      </c>
      <c r="Z9" s="21">
        <v>0.0</v>
      </c>
    </row>
    <row r="10">
      <c r="A10" s="4" t="s">
        <v>119</v>
      </c>
      <c r="B10" s="4">
        <v>8200.0</v>
      </c>
      <c r="C10" s="22">
        <v>42830.0</v>
      </c>
      <c r="D10" s="23">
        <v>0.8</v>
      </c>
      <c r="E10" s="20">
        <v>18.0</v>
      </c>
      <c r="F10" s="20">
        <v>44.8</v>
      </c>
      <c r="G10" s="20">
        <v>44.0</v>
      </c>
      <c r="H10" s="20">
        <v>16.17</v>
      </c>
      <c r="I10" s="20">
        <v>1.0</v>
      </c>
      <c r="J10" s="20">
        <v>66.0</v>
      </c>
      <c r="K10" s="20">
        <v>216.0</v>
      </c>
      <c r="L10" s="20">
        <v>36.0</v>
      </c>
      <c r="M10" s="20">
        <v>5.0</v>
      </c>
      <c r="N10" s="20">
        <v>0.0</v>
      </c>
      <c r="O10" s="24">
        <v>42860.0</v>
      </c>
      <c r="P10" s="25">
        <v>1.0</v>
      </c>
      <c r="Q10" s="21">
        <v>20.0</v>
      </c>
      <c r="R10" s="21">
        <v>18.6</v>
      </c>
      <c r="S10" s="21">
        <v>14.0</v>
      </c>
      <c r="T10" s="21">
        <v>16.98</v>
      </c>
      <c r="U10" s="21">
        <v>2.0</v>
      </c>
      <c r="V10" s="21">
        <v>80.0</v>
      </c>
      <c r="W10" s="21">
        <v>225.0</v>
      </c>
      <c r="X10" s="21">
        <v>48.0</v>
      </c>
      <c r="Y10" s="21">
        <v>5.0</v>
      </c>
      <c r="Z10" s="21">
        <v>0.0</v>
      </c>
    </row>
    <row r="11">
      <c r="A11" s="4" t="s">
        <v>43</v>
      </c>
      <c r="B11" s="4">
        <v>12000.0</v>
      </c>
      <c r="C11" s="22">
        <v>42829.0</v>
      </c>
      <c r="D11" s="23">
        <v>1.0</v>
      </c>
      <c r="E11" s="20">
        <v>16.0</v>
      </c>
      <c r="F11" s="20">
        <v>20.8</v>
      </c>
      <c r="G11" s="20">
        <v>17.5</v>
      </c>
      <c r="H11" s="20">
        <v>18.47</v>
      </c>
      <c r="I11" s="20">
        <v>3.0</v>
      </c>
      <c r="J11" s="20">
        <v>67.0</v>
      </c>
      <c r="K11" s="20">
        <v>181.0</v>
      </c>
      <c r="L11" s="20">
        <v>34.0</v>
      </c>
      <c r="M11" s="20">
        <v>3.0</v>
      </c>
      <c r="N11" s="20">
        <v>0.0</v>
      </c>
      <c r="O11" s="24">
        <v>42860.0</v>
      </c>
      <c r="P11" s="25">
        <v>1.0</v>
      </c>
      <c r="Q11" s="21">
        <v>20.0</v>
      </c>
      <c r="R11" s="21">
        <v>18.6</v>
      </c>
      <c r="S11" s="21">
        <v>13.0</v>
      </c>
      <c r="T11" s="21">
        <v>16.93</v>
      </c>
      <c r="U11" s="21">
        <v>2.0</v>
      </c>
      <c r="V11" s="21">
        <v>78.0</v>
      </c>
      <c r="W11" s="21">
        <v>230.0</v>
      </c>
      <c r="X11" s="21">
        <v>47.0</v>
      </c>
      <c r="Y11" s="21">
        <v>3.0</v>
      </c>
      <c r="Z11" s="21">
        <v>0.0</v>
      </c>
    </row>
    <row r="12">
      <c r="A12" s="4" t="s">
        <v>403</v>
      </c>
      <c r="B12" s="4">
        <v>7300.0</v>
      </c>
      <c r="C12" s="20" t="s">
        <v>578</v>
      </c>
      <c r="D12" s="23">
        <v>0.0</v>
      </c>
      <c r="E12" s="26"/>
      <c r="F12" s="20">
        <v>0.0</v>
      </c>
      <c r="G12" s="20">
        <v>0.0</v>
      </c>
      <c r="H12" s="20">
        <v>0.0</v>
      </c>
      <c r="I12" s="26"/>
      <c r="J12" s="26"/>
      <c r="K12" s="26"/>
      <c r="L12" s="26"/>
      <c r="M12" s="26"/>
      <c r="N12" s="26"/>
      <c r="O12" s="24">
        <v>42831.0</v>
      </c>
      <c r="P12" s="25">
        <v>0.67</v>
      </c>
      <c r="Q12" s="21">
        <v>19.0</v>
      </c>
      <c r="R12" s="21">
        <v>60.0</v>
      </c>
      <c r="S12" s="21">
        <v>58.5</v>
      </c>
      <c r="T12" s="21">
        <v>16.71</v>
      </c>
      <c r="U12" s="21">
        <v>4.0</v>
      </c>
      <c r="V12" s="21">
        <v>67.0</v>
      </c>
      <c r="W12" s="21">
        <v>224.0</v>
      </c>
      <c r="X12" s="21">
        <v>39.0</v>
      </c>
      <c r="Y12" s="21">
        <v>8.0</v>
      </c>
      <c r="Z12" s="21">
        <v>0.0</v>
      </c>
    </row>
    <row r="13">
      <c r="A13" s="4" t="s">
        <v>140</v>
      </c>
      <c r="B13" s="4">
        <v>7000.0</v>
      </c>
      <c r="C13" s="22">
        <v>42797.0</v>
      </c>
      <c r="D13" s="23">
        <v>1.0</v>
      </c>
      <c r="E13" s="20">
        <v>12.0</v>
      </c>
      <c r="F13" s="20">
        <v>39.3</v>
      </c>
      <c r="G13" s="20">
        <v>35.0</v>
      </c>
      <c r="H13" s="20">
        <v>16.63</v>
      </c>
      <c r="I13" s="20">
        <v>0.0</v>
      </c>
      <c r="J13" s="20">
        <v>51.0</v>
      </c>
      <c r="K13" s="20">
        <v>131.0</v>
      </c>
      <c r="L13" s="20">
        <v>30.0</v>
      </c>
      <c r="M13" s="20">
        <v>4.0</v>
      </c>
      <c r="N13" s="20">
        <v>0.0</v>
      </c>
      <c r="O13" s="24">
        <v>42861.0</v>
      </c>
      <c r="P13" s="25">
        <v>0.83</v>
      </c>
      <c r="Q13" s="21">
        <v>22.0</v>
      </c>
      <c r="R13" s="21">
        <v>45.5</v>
      </c>
      <c r="S13" s="21">
        <v>42.0</v>
      </c>
      <c r="T13" s="21">
        <v>16.66</v>
      </c>
      <c r="U13" s="21">
        <v>3.0</v>
      </c>
      <c r="V13" s="21">
        <v>84.0</v>
      </c>
      <c r="W13" s="21">
        <v>247.0</v>
      </c>
      <c r="X13" s="21">
        <v>58.0</v>
      </c>
      <c r="Y13" s="21">
        <v>4.0</v>
      </c>
      <c r="Z13" s="21">
        <v>0.0</v>
      </c>
    </row>
    <row r="14">
      <c r="A14" s="4" t="s">
        <v>396</v>
      </c>
      <c r="B14" s="4">
        <v>7500.0</v>
      </c>
      <c r="C14" s="20" t="s">
        <v>578</v>
      </c>
      <c r="D14" s="23">
        <v>0.0</v>
      </c>
      <c r="E14" s="26"/>
      <c r="F14" s="20">
        <v>0.0</v>
      </c>
      <c r="G14" s="20">
        <v>0.0</v>
      </c>
      <c r="H14" s="20">
        <v>0.0</v>
      </c>
      <c r="I14" s="26"/>
      <c r="J14" s="26"/>
      <c r="K14" s="26"/>
      <c r="L14" s="26"/>
      <c r="M14" s="26"/>
      <c r="N14" s="26"/>
      <c r="O14" s="24">
        <v>42833.0</v>
      </c>
      <c r="P14" s="25">
        <v>0.5</v>
      </c>
      <c r="Q14" s="21">
        <v>22.0</v>
      </c>
      <c r="R14" s="21">
        <v>70.0</v>
      </c>
      <c r="S14" s="21">
        <v>87.0</v>
      </c>
      <c r="T14" s="21">
        <v>16.57</v>
      </c>
      <c r="U14" s="21">
        <v>3.0</v>
      </c>
      <c r="V14" s="21">
        <v>90.0</v>
      </c>
      <c r="W14" s="21">
        <v>229.0</v>
      </c>
      <c r="X14" s="21">
        <v>60.0</v>
      </c>
      <c r="Y14" s="21">
        <v>14.0</v>
      </c>
      <c r="Z14" s="21">
        <v>0.0</v>
      </c>
    </row>
    <row r="15">
      <c r="A15" s="4" t="s">
        <v>413</v>
      </c>
      <c r="B15" s="4">
        <v>6800.0</v>
      </c>
      <c r="C15" s="20" t="s">
        <v>578</v>
      </c>
      <c r="D15" s="23">
        <v>0.0</v>
      </c>
      <c r="E15" s="26"/>
      <c r="F15" s="20">
        <v>0.0</v>
      </c>
      <c r="G15" s="20">
        <v>0.0</v>
      </c>
      <c r="H15" s="20">
        <v>0.0</v>
      </c>
      <c r="I15" s="26"/>
      <c r="J15" s="26"/>
      <c r="K15" s="26"/>
      <c r="L15" s="26"/>
      <c r="M15" s="26"/>
      <c r="N15" s="26"/>
      <c r="O15" s="24">
        <v>42830.0</v>
      </c>
      <c r="P15" s="25">
        <v>0.8</v>
      </c>
      <c r="Q15" s="21">
        <v>18.0</v>
      </c>
      <c r="R15" s="21">
        <v>51.6</v>
      </c>
      <c r="S15" s="21">
        <v>48.0</v>
      </c>
      <c r="T15" s="21">
        <v>16.56</v>
      </c>
      <c r="U15" s="21">
        <v>3.0</v>
      </c>
      <c r="V15" s="21">
        <v>69.0</v>
      </c>
      <c r="W15" s="21">
        <v>196.0</v>
      </c>
      <c r="X15" s="21">
        <v>50.0</v>
      </c>
      <c r="Y15" s="21">
        <v>6.0</v>
      </c>
      <c r="Z15" s="21">
        <v>0.0</v>
      </c>
    </row>
    <row r="16">
      <c r="A16" s="4" t="s">
        <v>266</v>
      </c>
      <c r="B16" s="4">
        <v>6700.0</v>
      </c>
      <c r="C16" s="22">
        <v>42768.0</v>
      </c>
      <c r="D16" s="23">
        <v>1.0</v>
      </c>
      <c r="E16" s="20">
        <v>8.0</v>
      </c>
      <c r="F16" s="20">
        <v>54.0</v>
      </c>
      <c r="G16" s="20">
        <v>54.0</v>
      </c>
      <c r="H16" s="20">
        <v>14.63</v>
      </c>
      <c r="I16" s="20">
        <v>0.0</v>
      </c>
      <c r="J16" s="20">
        <v>31.0</v>
      </c>
      <c r="K16" s="20">
        <v>82.0</v>
      </c>
      <c r="L16" s="20">
        <v>28.0</v>
      </c>
      <c r="M16" s="20">
        <v>3.0</v>
      </c>
      <c r="N16" s="20">
        <v>0.0</v>
      </c>
      <c r="O16" s="24">
        <v>42831.0</v>
      </c>
      <c r="P16" s="25">
        <v>0.67</v>
      </c>
      <c r="Q16" s="21">
        <v>20.0</v>
      </c>
      <c r="R16" s="21">
        <v>63.8</v>
      </c>
      <c r="S16" s="21">
        <v>67.0</v>
      </c>
      <c r="T16" s="21">
        <v>16.53</v>
      </c>
      <c r="U16" s="21">
        <v>3.0</v>
      </c>
      <c r="V16" s="21">
        <v>77.0</v>
      </c>
      <c r="W16" s="21">
        <v>222.0</v>
      </c>
      <c r="X16" s="21">
        <v>45.0</v>
      </c>
      <c r="Y16" s="21">
        <v>13.0</v>
      </c>
      <c r="Z16" s="21">
        <v>0.0</v>
      </c>
    </row>
    <row r="17">
      <c r="A17" s="4" t="s">
        <v>68</v>
      </c>
      <c r="B17" s="4">
        <v>9700.0</v>
      </c>
      <c r="C17" s="22">
        <v>42830.0</v>
      </c>
      <c r="D17" s="23">
        <v>0.8</v>
      </c>
      <c r="E17" s="20">
        <v>18.0</v>
      </c>
      <c r="F17" s="20">
        <v>48.8</v>
      </c>
      <c r="G17" s="20">
        <v>46.0</v>
      </c>
      <c r="H17" s="20">
        <v>16.58</v>
      </c>
      <c r="I17" s="20">
        <v>1.0</v>
      </c>
      <c r="J17" s="20">
        <v>73.0</v>
      </c>
      <c r="K17" s="20">
        <v>201.0</v>
      </c>
      <c r="L17" s="20">
        <v>40.0</v>
      </c>
      <c r="M17" s="20">
        <v>9.0</v>
      </c>
      <c r="N17" s="20">
        <v>0.0</v>
      </c>
      <c r="O17" s="24">
        <v>42892.0</v>
      </c>
      <c r="P17" s="25">
        <v>1.0</v>
      </c>
      <c r="Q17" s="21">
        <v>24.0</v>
      </c>
      <c r="R17" s="21">
        <v>11.3</v>
      </c>
      <c r="S17" s="21">
        <v>9.0</v>
      </c>
      <c r="T17" s="21">
        <v>16.46</v>
      </c>
      <c r="U17" s="21">
        <v>1.0</v>
      </c>
      <c r="V17" s="21">
        <v>96.0</v>
      </c>
      <c r="W17" s="21">
        <v>270.0</v>
      </c>
      <c r="X17" s="21">
        <v>58.0</v>
      </c>
      <c r="Y17" s="21">
        <v>7.0</v>
      </c>
      <c r="Z17" s="21">
        <v>0.0</v>
      </c>
    </row>
    <row r="18">
      <c r="A18" s="4" t="s">
        <v>52</v>
      </c>
      <c r="B18" s="4">
        <v>9500.0</v>
      </c>
      <c r="C18" s="22">
        <v>42860.0</v>
      </c>
      <c r="D18" s="23">
        <v>1.0</v>
      </c>
      <c r="E18" s="20">
        <v>20.0</v>
      </c>
      <c r="F18" s="20">
        <v>19.6</v>
      </c>
      <c r="G18" s="20">
        <v>13.0</v>
      </c>
      <c r="H18" s="20">
        <v>18.45</v>
      </c>
      <c r="I18" s="20">
        <v>3.0</v>
      </c>
      <c r="J18" s="20">
        <v>84.0</v>
      </c>
      <c r="K18" s="20">
        <v>233.0</v>
      </c>
      <c r="L18" s="20">
        <v>33.0</v>
      </c>
      <c r="M18" s="20">
        <v>7.0</v>
      </c>
      <c r="N18" s="20">
        <v>0.0</v>
      </c>
      <c r="O18" s="24">
        <v>42829.0</v>
      </c>
      <c r="P18" s="25">
        <v>1.0</v>
      </c>
      <c r="Q18" s="21">
        <v>16.0</v>
      </c>
      <c r="R18" s="21">
        <v>16.5</v>
      </c>
      <c r="S18" s="21">
        <v>16.5</v>
      </c>
      <c r="T18" s="21">
        <v>16.44</v>
      </c>
      <c r="U18" s="21">
        <v>2.0</v>
      </c>
      <c r="V18" s="21">
        <v>63.0</v>
      </c>
      <c r="W18" s="21">
        <v>174.0</v>
      </c>
      <c r="X18" s="21">
        <v>40.0</v>
      </c>
      <c r="Y18" s="21">
        <v>9.0</v>
      </c>
      <c r="Z18" s="21">
        <v>0.0</v>
      </c>
    </row>
    <row r="19">
      <c r="A19" s="4" t="s">
        <v>315</v>
      </c>
      <c r="B19" s="4">
        <v>7100.0</v>
      </c>
      <c r="C19" s="22">
        <v>42736.0</v>
      </c>
      <c r="D19" s="23">
        <v>1.0</v>
      </c>
      <c r="E19" s="20">
        <v>4.0</v>
      </c>
      <c r="F19" s="20">
        <v>71.0</v>
      </c>
      <c r="G19" s="20">
        <v>71.0</v>
      </c>
      <c r="H19" s="20">
        <v>13.75</v>
      </c>
      <c r="I19" s="20">
        <v>1.0</v>
      </c>
      <c r="J19" s="20">
        <v>11.0</v>
      </c>
      <c r="K19" s="20">
        <v>46.0</v>
      </c>
      <c r="L19" s="20">
        <v>10.0</v>
      </c>
      <c r="M19" s="20">
        <v>4.0</v>
      </c>
      <c r="N19" s="20">
        <v>0.0</v>
      </c>
      <c r="O19" s="24">
        <v>42830.0</v>
      </c>
      <c r="P19" s="25">
        <v>0.8</v>
      </c>
      <c r="Q19" s="21">
        <v>18.0</v>
      </c>
      <c r="R19" s="21">
        <v>36.6</v>
      </c>
      <c r="S19" s="21">
        <v>25.0</v>
      </c>
      <c r="T19" s="21">
        <v>16.36</v>
      </c>
      <c r="U19" s="21">
        <v>2.0</v>
      </c>
      <c r="V19" s="21">
        <v>72.0</v>
      </c>
      <c r="W19" s="21">
        <v>191.0</v>
      </c>
      <c r="X19" s="21">
        <v>52.0</v>
      </c>
      <c r="Y19" s="21">
        <v>7.0</v>
      </c>
      <c r="Z19" s="21">
        <v>0.0</v>
      </c>
    </row>
    <row r="20">
      <c r="A20" s="4" t="s">
        <v>297</v>
      </c>
      <c r="B20" s="4">
        <v>7100.0</v>
      </c>
      <c r="C20" s="22">
        <v>42737.0</v>
      </c>
      <c r="D20" s="23">
        <v>0.5</v>
      </c>
      <c r="E20" s="20">
        <v>6.0</v>
      </c>
      <c r="F20" s="20">
        <v>62.0</v>
      </c>
      <c r="G20" s="20">
        <v>62.0</v>
      </c>
      <c r="H20" s="20">
        <v>14.67</v>
      </c>
      <c r="I20" s="20">
        <v>1.0</v>
      </c>
      <c r="J20" s="20">
        <v>19.0</v>
      </c>
      <c r="K20" s="20">
        <v>69.0</v>
      </c>
      <c r="L20" s="20">
        <v>15.0</v>
      </c>
      <c r="M20" s="20">
        <v>4.0</v>
      </c>
      <c r="N20" s="20">
        <v>0.0</v>
      </c>
      <c r="O20" s="24">
        <v>42892.0</v>
      </c>
      <c r="P20" s="25">
        <v>1.0</v>
      </c>
      <c r="Q20" s="21">
        <v>24.0</v>
      </c>
      <c r="R20" s="21">
        <v>27.7</v>
      </c>
      <c r="S20" s="21">
        <v>28.0</v>
      </c>
      <c r="T20" s="21">
        <v>16.35</v>
      </c>
      <c r="U20" s="21">
        <v>4.0</v>
      </c>
      <c r="V20" s="21">
        <v>87.0</v>
      </c>
      <c r="W20" s="21">
        <v>276.0</v>
      </c>
      <c r="X20" s="21">
        <v>53.0</v>
      </c>
      <c r="Y20" s="21">
        <v>12.0</v>
      </c>
      <c r="Z20" s="21">
        <v>0.0</v>
      </c>
    </row>
    <row r="21">
      <c r="A21" s="4" t="s">
        <v>102</v>
      </c>
      <c r="B21" s="4">
        <v>8600.0</v>
      </c>
      <c r="C21" s="22">
        <v>42829.0</v>
      </c>
      <c r="D21" s="23">
        <v>1.0</v>
      </c>
      <c r="E21" s="20">
        <v>16.0</v>
      </c>
      <c r="F21" s="20">
        <v>23.0</v>
      </c>
      <c r="G21" s="20">
        <v>17.0</v>
      </c>
      <c r="H21" s="20">
        <v>17.88</v>
      </c>
      <c r="I21" s="20">
        <v>2.0</v>
      </c>
      <c r="J21" s="20">
        <v>68.0</v>
      </c>
      <c r="K21" s="20">
        <v>177.0</v>
      </c>
      <c r="L21" s="20">
        <v>37.0</v>
      </c>
      <c r="M21" s="20">
        <v>4.0</v>
      </c>
      <c r="N21" s="20">
        <v>0.0</v>
      </c>
      <c r="O21" s="24">
        <v>42831.0</v>
      </c>
      <c r="P21" s="25">
        <v>0.67</v>
      </c>
      <c r="Q21" s="21">
        <v>20.0</v>
      </c>
      <c r="R21" s="21">
        <v>43.3</v>
      </c>
      <c r="S21" s="21">
        <v>23.0</v>
      </c>
      <c r="T21" s="21">
        <v>16.33</v>
      </c>
      <c r="U21" s="21">
        <v>4.0</v>
      </c>
      <c r="V21" s="21">
        <v>77.0</v>
      </c>
      <c r="W21" s="21">
        <v>206.0</v>
      </c>
      <c r="X21" s="21">
        <v>67.0</v>
      </c>
      <c r="Y21" s="21">
        <v>6.0</v>
      </c>
      <c r="Z21" s="21">
        <v>0.0</v>
      </c>
    </row>
    <row r="22">
      <c r="A22" s="4" t="s">
        <v>121</v>
      </c>
      <c r="B22" s="4">
        <v>7600.0</v>
      </c>
      <c r="C22" s="22">
        <v>42829.0</v>
      </c>
      <c r="D22" s="23">
        <v>1.0</v>
      </c>
      <c r="E22" s="20">
        <v>16.0</v>
      </c>
      <c r="F22" s="20">
        <v>17.5</v>
      </c>
      <c r="G22" s="20">
        <v>16.0</v>
      </c>
      <c r="H22" s="20">
        <v>18.53</v>
      </c>
      <c r="I22" s="20">
        <v>4.0</v>
      </c>
      <c r="J22" s="20">
        <v>63.0</v>
      </c>
      <c r="K22" s="20">
        <v>189.0</v>
      </c>
      <c r="L22" s="20">
        <v>26.0</v>
      </c>
      <c r="M22" s="20">
        <v>6.0</v>
      </c>
      <c r="N22" s="20">
        <v>0.0</v>
      </c>
      <c r="O22" s="24">
        <v>42892.0</v>
      </c>
      <c r="P22" s="25">
        <v>1.0</v>
      </c>
      <c r="Q22" s="21">
        <v>24.0</v>
      </c>
      <c r="R22" s="21">
        <v>31.2</v>
      </c>
      <c r="S22" s="21">
        <v>37.5</v>
      </c>
      <c r="T22" s="21">
        <v>16.27</v>
      </c>
      <c r="U22" s="21">
        <v>4.0</v>
      </c>
      <c r="V22" s="21">
        <v>86.0</v>
      </c>
      <c r="W22" s="21">
        <v>273.0</v>
      </c>
      <c r="X22" s="21">
        <v>66.0</v>
      </c>
      <c r="Y22" s="21">
        <v>3.0</v>
      </c>
      <c r="Z22" s="21">
        <v>0.0</v>
      </c>
    </row>
    <row r="23">
      <c r="A23" s="4" t="s">
        <v>125</v>
      </c>
      <c r="B23" s="4">
        <v>7000.0</v>
      </c>
      <c r="C23" s="22">
        <v>42860.0</v>
      </c>
      <c r="D23" s="23">
        <v>1.0</v>
      </c>
      <c r="E23" s="20">
        <v>20.0</v>
      </c>
      <c r="F23" s="20">
        <v>33.8</v>
      </c>
      <c r="G23" s="20">
        <v>27.0</v>
      </c>
      <c r="H23" s="20">
        <v>16.28</v>
      </c>
      <c r="I23" s="20">
        <v>1.0</v>
      </c>
      <c r="J23" s="20">
        <v>75.0</v>
      </c>
      <c r="K23" s="20">
        <v>236.0</v>
      </c>
      <c r="L23" s="20">
        <v>45.0</v>
      </c>
      <c r="M23" s="20">
        <v>3.0</v>
      </c>
      <c r="N23" s="20">
        <v>0.0</v>
      </c>
      <c r="O23" s="24">
        <v>42830.0</v>
      </c>
      <c r="P23" s="25">
        <v>0.8</v>
      </c>
      <c r="Q23" s="21">
        <v>18.0</v>
      </c>
      <c r="R23" s="21">
        <v>33.8</v>
      </c>
      <c r="S23" s="21">
        <v>14.0</v>
      </c>
      <c r="T23" s="21">
        <v>16.08</v>
      </c>
      <c r="U23" s="21">
        <v>1.0</v>
      </c>
      <c r="V23" s="21">
        <v>67.0</v>
      </c>
      <c r="W23" s="21">
        <v>210.0</v>
      </c>
      <c r="X23" s="21">
        <v>43.0</v>
      </c>
      <c r="Y23" s="21">
        <v>3.0</v>
      </c>
      <c r="Z23" s="21">
        <v>0.0</v>
      </c>
    </row>
    <row r="24">
      <c r="A24" s="4" t="s">
        <v>262</v>
      </c>
      <c r="B24" s="4">
        <v>6900.0</v>
      </c>
      <c r="C24" s="22">
        <v>42829.0</v>
      </c>
      <c r="D24" s="23">
        <v>1.0</v>
      </c>
      <c r="E24" s="20">
        <v>16.0</v>
      </c>
      <c r="F24" s="20">
        <v>28.0</v>
      </c>
      <c r="G24" s="20">
        <v>28.0</v>
      </c>
      <c r="H24" s="20">
        <v>17.56</v>
      </c>
      <c r="I24" s="20">
        <v>0.0</v>
      </c>
      <c r="J24" s="20">
        <v>71.0</v>
      </c>
      <c r="K24" s="20">
        <v>180.0</v>
      </c>
      <c r="L24" s="20">
        <v>30.0</v>
      </c>
      <c r="M24" s="20">
        <v>7.0</v>
      </c>
      <c r="N24" s="20">
        <v>0.0</v>
      </c>
      <c r="O24" s="24">
        <v>42923.0</v>
      </c>
      <c r="P24" s="25">
        <v>1.0</v>
      </c>
      <c r="Q24" s="21">
        <v>28.0</v>
      </c>
      <c r="R24" s="21">
        <v>28.7</v>
      </c>
      <c r="S24" s="21">
        <v>22.0</v>
      </c>
      <c r="T24" s="21">
        <v>16.04</v>
      </c>
      <c r="U24" s="21">
        <v>2.0</v>
      </c>
      <c r="V24" s="21">
        <v>105.0</v>
      </c>
      <c r="W24" s="21">
        <v>319.0</v>
      </c>
      <c r="X24" s="21">
        <v>73.0</v>
      </c>
      <c r="Y24" s="21">
        <v>5.0</v>
      </c>
      <c r="Z24" s="21">
        <v>0.0</v>
      </c>
    </row>
    <row r="25">
      <c r="A25" s="4" t="s">
        <v>333</v>
      </c>
      <c r="B25" s="4">
        <v>6800.0</v>
      </c>
      <c r="C25" s="20" t="s">
        <v>579</v>
      </c>
      <c r="D25" s="23">
        <v>0.0</v>
      </c>
      <c r="E25" s="20">
        <v>2.0</v>
      </c>
      <c r="F25" s="20">
        <v>100.0</v>
      </c>
      <c r="G25" s="20">
        <v>100.0</v>
      </c>
      <c r="H25" s="20">
        <v>9.75</v>
      </c>
      <c r="I25" s="20">
        <v>0.0</v>
      </c>
      <c r="J25" s="20">
        <v>5.0</v>
      </c>
      <c r="K25" s="20">
        <v>21.0</v>
      </c>
      <c r="L25" s="20">
        <v>8.0</v>
      </c>
      <c r="M25" s="20">
        <v>2.0</v>
      </c>
      <c r="N25" s="20">
        <v>0.0</v>
      </c>
      <c r="O25" s="24">
        <v>42800.0</v>
      </c>
      <c r="P25" s="25">
        <v>0.5</v>
      </c>
      <c r="Q25" s="21">
        <v>18.0</v>
      </c>
      <c r="R25" s="21">
        <v>68.8</v>
      </c>
      <c r="S25" s="21">
        <v>82.0</v>
      </c>
      <c r="T25" s="21">
        <v>16.03</v>
      </c>
      <c r="U25" s="21">
        <v>2.0</v>
      </c>
      <c r="V25" s="21">
        <v>68.0</v>
      </c>
      <c r="W25" s="21">
        <v>202.0</v>
      </c>
      <c r="X25" s="21">
        <v>39.0</v>
      </c>
      <c r="Y25" s="21">
        <v>13.0</v>
      </c>
      <c r="Z25" s="21">
        <v>0.0</v>
      </c>
    </row>
    <row r="26">
      <c r="A26" s="4" t="s">
        <v>317</v>
      </c>
      <c r="B26" s="4">
        <v>10300.0</v>
      </c>
      <c r="C26" s="22">
        <v>42737.0</v>
      </c>
      <c r="D26" s="23">
        <v>0.5</v>
      </c>
      <c r="E26" s="20">
        <v>6.0</v>
      </c>
      <c r="F26" s="20">
        <v>78.0</v>
      </c>
      <c r="G26" s="20">
        <v>78.0</v>
      </c>
      <c r="H26" s="20">
        <v>13.92</v>
      </c>
      <c r="I26" s="20">
        <v>0.0</v>
      </c>
      <c r="J26" s="20">
        <v>21.0</v>
      </c>
      <c r="K26" s="20">
        <v>65.0</v>
      </c>
      <c r="L26" s="20">
        <v>20.0</v>
      </c>
      <c r="M26" s="20">
        <v>2.0</v>
      </c>
      <c r="N26" s="20">
        <v>0.0</v>
      </c>
      <c r="O26" s="24">
        <v>42799.0</v>
      </c>
      <c r="P26" s="25">
        <v>0.6</v>
      </c>
      <c r="Q26" s="21">
        <v>16.0</v>
      </c>
      <c r="R26" s="21">
        <v>47.0</v>
      </c>
      <c r="S26" s="21">
        <v>28.0</v>
      </c>
      <c r="T26" s="21">
        <v>16.03</v>
      </c>
      <c r="U26" s="21">
        <v>2.0</v>
      </c>
      <c r="V26" s="21">
        <v>61.0</v>
      </c>
      <c r="W26" s="21">
        <v>173.0</v>
      </c>
      <c r="X26" s="21">
        <v>46.0</v>
      </c>
      <c r="Y26" s="21">
        <v>6.0</v>
      </c>
      <c r="Z26" s="21">
        <v>0.0</v>
      </c>
    </row>
    <row r="27">
      <c r="A27" s="4" t="s">
        <v>357</v>
      </c>
      <c r="B27" s="4">
        <v>7200.0</v>
      </c>
      <c r="C27" s="20" t="s">
        <v>578</v>
      </c>
      <c r="D27" s="23">
        <v>0.0</v>
      </c>
      <c r="E27" s="26"/>
      <c r="F27" s="20">
        <v>0.0</v>
      </c>
      <c r="G27" s="20">
        <v>0.0</v>
      </c>
      <c r="H27" s="20">
        <v>0.0</v>
      </c>
      <c r="I27" s="26"/>
      <c r="J27" s="26"/>
      <c r="K27" s="26"/>
      <c r="L27" s="26"/>
      <c r="M27" s="26"/>
      <c r="N27" s="26"/>
      <c r="O27" s="24">
        <v>42797.0</v>
      </c>
      <c r="P27" s="25">
        <v>1.0</v>
      </c>
      <c r="Q27" s="21">
        <v>12.0</v>
      </c>
      <c r="R27" s="21">
        <v>30.3</v>
      </c>
      <c r="S27" s="21">
        <v>33.0</v>
      </c>
      <c r="T27" s="21">
        <v>16.0</v>
      </c>
      <c r="U27" s="21">
        <v>3.0</v>
      </c>
      <c r="V27" s="21">
        <v>38.0</v>
      </c>
      <c r="W27" s="21">
        <v>143.0</v>
      </c>
      <c r="X27" s="21">
        <v>29.0</v>
      </c>
      <c r="Y27" s="21">
        <v>3.0</v>
      </c>
      <c r="Z27" s="21">
        <v>0.0</v>
      </c>
    </row>
    <row r="28">
      <c r="A28" s="4" t="s">
        <v>88</v>
      </c>
      <c r="B28" s="4">
        <v>8900.0</v>
      </c>
      <c r="C28" s="22">
        <v>42737.0</v>
      </c>
      <c r="D28" s="23">
        <v>0.5</v>
      </c>
      <c r="E28" s="20">
        <v>6.0</v>
      </c>
      <c r="F28" s="20">
        <v>51.5</v>
      </c>
      <c r="G28" s="20">
        <v>51.5</v>
      </c>
      <c r="H28" s="20">
        <v>19.08</v>
      </c>
      <c r="I28" s="20">
        <v>1.0</v>
      </c>
      <c r="J28" s="20">
        <v>27.0</v>
      </c>
      <c r="K28" s="20">
        <v>66.0</v>
      </c>
      <c r="L28" s="20">
        <v>13.0</v>
      </c>
      <c r="M28" s="20">
        <v>1.0</v>
      </c>
      <c r="N28" s="20">
        <v>0.0</v>
      </c>
      <c r="O28" s="24">
        <v>42829.0</v>
      </c>
      <c r="P28" s="25">
        <v>1.0</v>
      </c>
      <c r="Q28" s="21">
        <v>16.0</v>
      </c>
      <c r="R28" s="21">
        <v>8.5</v>
      </c>
      <c r="S28" s="21">
        <v>8.0</v>
      </c>
      <c r="T28" s="21">
        <v>15.97</v>
      </c>
      <c r="U28" s="21">
        <v>1.0</v>
      </c>
      <c r="V28" s="21">
        <v>59.0</v>
      </c>
      <c r="W28" s="21">
        <v>186.0</v>
      </c>
      <c r="X28" s="21">
        <v>39.0</v>
      </c>
      <c r="Y28" s="21">
        <v>3.0</v>
      </c>
      <c r="Z28" s="21">
        <v>0.0</v>
      </c>
    </row>
    <row r="29">
      <c r="A29" s="4" t="s">
        <v>379</v>
      </c>
      <c r="B29" s="4">
        <v>6900.0</v>
      </c>
      <c r="C29" s="20" t="s">
        <v>578</v>
      </c>
      <c r="D29" s="23">
        <v>0.0</v>
      </c>
      <c r="E29" s="26"/>
      <c r="F29" s="20">
        <v>0.0</v>
      </c>
      <c r="G29" s="20">
        <v>0.0</v>
      </c>
      <c r="H29" s="20">
        <v>0.0</v>
      </c>
      <c r="I29" s="26"/>
      <c r="J29" s="26"/>
      <c r="K29" s="26"/>
      <c r="L29" s="26"/>
      <c r="M29" s="26"/>
      <c r="N29" s="26"/>
      <c r="O29" s="24">
        <v>42800.0</v>
      </c>
      <c r="P29" s="25">
        <v>0.5</v>
      </c>
      <c r="Q29" s="21">
        <v>18.0</v>
      </c>
      <c r="R29" s="21">
        <v>72.0</v>
      </c>
      <c r="S29" s="21">
        <v>84.0</v>
      </c>
      <c r="T29" s="21">
        <v>15.78</v>
      </c>
      <c r="U29" s="21">
        <v>5.0</v>
      </c>
      <c r="V29" s="21">
        <v>62.0</v>
      </c>
      <c r="W29" s="21">
        <v>189.0</v>
      </c>
      <c r="X29" s="21">
        <v>63.0</v>
      </c>
      <c r="Y29" s="21">
        <v>5.0</v>
      </c>
      <c r="Z29" s="21">
        <v>0.0</v>
      </c>
    </row>
    <row r="30">
      <c r="A30" s="4" t="s">
        <v>225</v>
      </c>
      <c r="B30" s="4">
        <v>7300.0</v>
      </c>
      <c r="C30" s="22">
        <v>42798.0</v>
      </c>
      <c r="D30" s="23">
        <v>0.75</v>
      </c>
      <c r="E30" s="20">
        <v>13.0</v>
      </c>
      <c r="F30" s="20">
        <v>69.8</v>
      </c>
      <c r="G30" s="20">
        <v>73.0</v>
      </c>
      <c r="H30" s="20">
        <v>13.77</v>
      </c>
      <c r="I30" s="20">
        <v>1.0</v>
      </c>
      <c r="J30" s="20">
        <v>41.0</v>
      </c>
      <c r="K30" s="20">
        <v>148.0</v>
      </c>
      <c r="L30" s="20">
        <v>36.0</v>
      </c>
      <c r="M30" s="20">
        <v>8.0</v>
      </c>
      <c r="N30" s="20">
        <v>0.0</v>
      </c>
      <c r="O30" s="24">
        <v>42800.0</v>
      </c>
      <c r="P30" s="25">
        <v>0.5</v>
      </c>
      <c r="Q30" s="21">
        <v>18.0</v>
      </c>
      <c r="R30" s="21">
        <v>60.5</v>
      </c>
      <c r="S30" s="21">
        <v>62.5</v>
      </c>
      <c r="T30" s="21">
        <v>15.75</v>
      </c>
      <c r="U30" s="21">
        <v>1.0</v>
      </c>
      <c r="V30" s="21">
        <v>67.0</v>
      </c>
      <c r="W30" s="21">
        <v>207.0</v>
      </c>
      <c r="X30" s="21">
        <v>40.0</v>
      </c>
      <c r="Y30" s="21">
        <v>9.0</v>
      </c>
      <c r="Z30" s="21">
        <v>0.0</v>
      </c>
    </row>
    <row r="31">
      <c r="A31" s="4" t="s">
        <v>249</v>
      </c>
      <c r="B31" s="4">
        <v>7300.0</v>
      </c>
      <c r="C31" s="22">
        <v>42769.0</v>
      </c>
      <c r="D31" s="23">
        <v>0.67</v>
      </c>
      <c r="E31" s="20">
        <v>10.0</v>
      </c>
      <c r="F31" s="20">
        <v>51.0</v>
      </c>
      <c r="G31" s="20">
        <v>50.0</v>
      </c>
      <c r="H31" s="20">
        <v>17.4</v>
      </c>
      <c r="I31" s="20">
        <v>1.0</v>
      </c>
      <c r="J31" s="20">
        <v>42.0</v>
      </c>
      <c r="K31" s="20">
        <v>110.0</v>
      </c>
      <c r="L31" s="20">
        <v>24.0</v>
      </c>
      <c r="M31" s="20">
        <v>3.0</v>
      </c>
      <c r="N31" s="20">
        <v>0.0</v>
      </c>
      <c r="O31" s="24">
        <v>42799.0</v>
      </c>
      <c r="P31" s="25">
        <v>0.6</v>
      </c>
      <c r="Q31" s="21">
        <v>15.0</v>
      </c>
      <c r="R31" s="21">
        <v>55.2</v>
      </c>
      <c r="S31" s="21">
        <v>48.0</v>
      </c>
      <c r="T31" s="21">
        <v>15.73</v>
      </c>
      <c r="U31" s="21">
        <v>3.0</v>
      </c>
      <c r="V31" s="21">
        <v>50.0</v>
      </c>
      <c r="W31" s="21">
        <v>172.0</v>
      </c>
      <c r="X31" s="21">
        <v>42.0</v>
      </c>
      <c r="Y31" s="21">
        <v>3.0</v>
      </c>
      <c r="Z31" s="21">
        <v>0.0</v>
      </c>
    </row>
    <row r="32">
      <c r="A32" s="4" t="s">
        <v>401</v>
      </c>
      <c r="B32" s="4">
        <v>6900.0</v>
      </c>
      <c r="C32" s="20" t="s">
        <v>578</v>
      </c>
      <c r="D32" s="23">
        <v>0.0</v>
      </c>
      <c r="E32" s="26"/>
      <c r="F32" s="20">
        <v>0.0</v>
      </c>
      <c r="G32" s="20">
        <v>0.0</v>
      </c>
      <c r="H32" s="20">
        <v>0.0</v>
      </c>
      <c r="I32" s="26"/>
      <c r="J32" s="26"/>
      <c r="K32" s="26"/>
      <c r="L32" s="26"/>
      <c r="M32" s="26"/>
      <c r="N32" s="26"/>
      <c r="O32" s="24">
        <v>42861.0</v>
      </c>
      <c r="P32" s="25">
        <v>0.83</v>
      </c>
      <c r="Q32" s="21">
        <v>22.0</v>
      </c>
      <c r="R32" s="21">
        <v>31.0</v>
      </c>
      <c r="S32" s="21">
        <v>18.5</v>
      </c>
      <c r="T32" s="21">
        <v>15.7</v>
      </c>
      <c r="U32" s="21">
        <v>2.0</v>
      </c>
      <c r="V32" s="21">
        <v>84.0</v>
      </c>
      <c r="W32" s="21">
        <v>236.0</v>
      </c>
      <c r="X32" s="21">
        <v>67.0</v>
      </c>
      <c r="Y32" s="21">
        <v>7.0</v>
      </c>
      <c r="Z32" s="21">
        <v>0.0</v>
      </c>
    </row>
    <row r="33">
      <c r="A33" s="4" t="s">
        <v>183</v>
      </c>
      <c r="B33" s="4">
        <v>7200.0</v>
      </c>
      <c r="C33" s="22">
        <v>42768.0</v>
      </c>
      <c r="D33" s="23">
        <v>1.0</v>
      </c>
      <c r="E33" s="20">
        <v>8.0</v>
      </c>
      <c r="F33" s="20">
        <v>40.0</v>
      </c>
      <c r="G33" s="20">
        <v>40.0</v>
      </c>
      <c r="H33" s="20">
        <v>15.5</v>
      </c>
      <c r="I33" s="20">
        <v>0.0</v>
      </c>
      <c r="J33" s="20">
        <v>27.0</v>
      </c>
      <c r="K33" s="20">
        <v>102.0</v>
      </c>
      <c r="L33" s="20">
        <v>14.0</v>
      </c>
      <c r="M33" s="20">
        <v>1.0</v>
      </c>
      <c r="N33" s="20">
        <v>0.0</v>
      </c>
      <c r="O33" s="24">
        <v>42833.0</v>
      </c>
      <c r="P33" s="25">
        <v>0.5</v>
      </c>
      <c r="Q33" s="21">
        <v>24.0</v>
      </c>
      <c r="R33" s="21">
        <v>60.4</v>
      </c>
      <c r="S33" s="21">
        <v>67.5</v>
      </c>
      <c r="T33" s="21">
        <v>15.46</v>
      </c>
      <c r="U33" s="21">
        <v>1.0</v>
      </c>
      <c r="V33" s="21">
        <v>89.0</v>
      </c>
      <c r="W33" s="21">
        <v>271.0</v>
      </c>
      <c r="X33" s="21">
        <v>63.0</v>
      </c>
      <c r="Y33" s="21">
        <v>8.0</v>
      </c>
      <c r="Z33" s="21">
        <v>0.0</v>
      </c>
    </row>
    <row r="34">
      <c r="A34" s="4" t="s">
        <v>359</v>
      </c>
      <c r="B34" s="4">
        <v>6800.0</v>
      </c>
      <c r="C34" s="20" t="s">
        <v>578</v>
      </c>
      <c r="D34" s="23">
        <v>0.0</v>
      </c>
      <c r="E34" s="26"/>
      <c r="F34" s="20">
        <v>0.0</v>
      </c>
      <c r="G34" s="20">
        <v>0.0</v>
      </c>
      <c r="H34" s="20">
        <v>0.0</v>
      </c>
      <c r="I34" s="26"/>
      <c r="J34" s="26"/>
      <c r="K34" s="26"/>
      <c r="L34" s="26"/>
      <c r="M34" s="26"/>
      <c r="N34" s="26"/>
      <c r="O34" s="24">
        <v>42862.0</v>
      </c>
      <c r="P34" s="25">
        <v>0.71</v>
      </c>
      <c r="Q34" s="21">
        <v>24.0</v>
      </c>
      <c r="R34" s="21">
        <v>46.4</v>
      </c>
      <c r="S34" s="21">
        <v>33.0</v>
      </c>
      <c r="T34" s="21">
        <v>15.42</v>
      </c>
      <c r="U34" s="21">
        <v>2.0</v>
      </c>
      <c r="V34" s="21">
        <v>89.0</v>
      </c>
      <c r="W34" s="21">
        <v>264.0</v>
      </c>
      <c r="X34" s="21">
        <v>64.0</v>
      </c>
      <c r="Y34" s="21">
        <v>13.0</v>
      </c>
      <c r="Z34" s="21">
        <v>0.0</v>
      </c>
    </row>
    <row r="35">
      <c r="A35" s="4" t="s">
        <v>321</v>
      </c>
      <c r="B35" s="4">
        <v>8700.0</v>
      </c>
      <c r="C35" s="22">
        <v>42737.0</v>
      </c>
      <c r="D35" s="23">
        <v>0.5</v>
      </c>
      <c r="E35" s="20">
        <v>6.0</v>
      </c>
      <c r="F35" s="20">
        <v>78.5</v>
      </c>
      <c r="G35" s="20">
        <v>78.5</v>
      </c>
      <c r="H35" s="20">
        <v>14.42</v>
      </c>
      <c r="I35" s="20">
        <v>0.0</v>
      </c>
      <c r="J35" s="20">
        <v>25.0</v>
      </c>
      <c r="K35" s="20">
        <v>55.0</v>
      </c>
      <c r="L35" s="20">
        <v>24.0</v>
      </c>
      <c r="M35" s="20">
        <v>4.0</v>
      </c>
      <c r="N35" s="20">
        <v>0.0</v>
      </c>
      <c r="O35" s="24">
        <v>42829.0</v>
      </c>
      <c r="P35" s="25">
        <v>1.0</v>
      </c>
      <c r="Q35" s="21">
        <v>16.0</v>
      </c>
      <c r="R35" s="21">
        <v>21.3</v>
      </c>
      <c r="S35" s="21">
        <v>15.0</v>
      </c>
      <c r="T35" s="21">
        <v>15.41</v>
      </c>
      <c r="U35" s="21">
        <v>1.0</v>
      </c>
      <c r="V35" s="21">
        <v>62.0</v>
      </c>
      <c r="W35" s="21">
        <v>167.0</v>
      </c>
      <c r="X35" s="21">
        <v>54.0</v>
      </c>
      <c r="Y35" s="21">
        <v>4.0</v>
      </c>
      <c r="Z35" s="21">
        <v>0.0</v>
      </c>
    </row>
    <row r="36">
      <c r="A36" s="4" t="s">
        <v>80</v>
      </c>
      <c r="B36" s="4">
        <v>7000.0</v>
      </c>
      <c r="C36" s="22">
        <v>42768.0</v>
      </c>
      <c r="D36" s="23">
        <v>1.0</v>
      </c>
      <c r="E36" s="20">
        <v>8.0</v>
      </c>
      <c r="F36" s="20">
        <v>24.0</v>
      </c>
      <c r="G36" s="20">
        <v>24.0</v>
      </c>
      <c r="H36" s="20">
        <v>16.94</v>
      </c>
      <c r="I36" s="20">
        <v>1.0</v>
      </c>
      <c r="J36" s="20">
        <v>31.0</v>
      </c>
      <c r="K36" s="20">
        <v>92.0</v>
      </c>
      <c r="L36" s="20">
        <v>17.0</v>
      </c>
      <c r="M36" s="20">
        <v>3.0</v>
      </c>
      <c r="N36" s="20">
        <v>0.0</v>
      </c>
      <c r="O36" s="24">
        <v>42893.0</v>
      </c>
      <c r="P36" s="25">
        <v>0.86</v>
      </c>
      <c r="Q36" s="21">
        <v>25.0</v>
      </c>
      <c r="R36" s="21">
        <v>47.9</v>
      </c>
      <c r="S36" s="21">
        <v>55.0</v>
      </c>
      <c r="T36" s="21">
        <v>15.32</v>
      </c>
      <c r="U36" s="21">
        <v>2.0</v>
      </c>
      <c r="V36" s="21">
        <v>89.0</v>
      </c>
      <c r="W36" s="21">
        <v>285.0</v>
      </c>
      <c r="X36" s="21">
        <v>63.0</v>
      </c>
      <c r="Y36" s="21">
        <v>11.0</v>
      </c>
      <c r="Z36" s="21">
        <v>0.0</v>
      </c>
    </row>
    <row r="37">
      <c r="A37" s="4" t="s">
        <v>204</v>
      </c>
      <c r="B37" s="4">
        <v>7400.0</v>
      </c>
      <c r="C37" s="22">
        <v>42798.0</v>
      </c>
      <c r="D37" s="23">
        <v>0.75</v>
      </c>
      <c r="E37" s="20">
        <v>14.0</v>
      </c>
      <c r="F37" s="20">
        <v>49.3</v>
      </c>
      <c r="G37" s="20">
        <v>44.5</v>
      </c>
      <c r="H37" s="20">
        <v>15.18</v>
      </c>
      <c r="I37" s="20">
        <v>0.0</v>
      </c>
      <c r="J37" s="20">
        <v>50.0</v>
      </c>
      <c r="K37" s="20">
        <v>166.0</v>
      </c>
      <c r="L37" s="20">
        <v>31.0</v>
      </c>
      <c r="M37" s="20">
        <v>5.0</v>
      </c>
      <c r="N37" s="20">
        <v>0.0</v>
      </c>
      <c r="O37" s="24">
        <v>42831.0</v>
      </c>
      <c r="P37" s="25">
        <v>0.67</v>
      </c>
      <c r="Q37" s="21">
        <v>20.0</v>
      </c>
      <c r="R37" s="21">
        <v>50.0</v>
      </c>
      <c r="S37" s="21">
        <v>29.5</v>
      </c>
      <c r="T37" s="21">
        <v>15.28</v>
      </c>
      <c r="U37" s="21">
        <v>1.0</v>
      </c>
      <c r="V37" s="21">
        <v>73.0</v>
      </c>
      <c r="W37" s="21">
        <v>224.0</v>
      </c>
      <c r="X37" s="21">
        <v>57.0</v>
      </c>
      <c r="Y37" s="21">
        <v>5.0</v>
      </c>
      <c r="Z37" s="21">
        <v>0.0</v>
      </c>
    </row>
    <row r="38">
      <c r="A38" s="4" t="s">
        <v>184</v>
      </c>
      <c r="B38" s="4">
        <v>7500.0</v>
      </c>
      <c r="C38" s="20" t="s">
        <v>578</v>
      </c>
      <c r="D38" s="23">
        <v>0.0</v>
      </c>
      <c r="E38" s="26"/>
      <c r="F38" s="20">
        <v>0.0</v>
      </c>
      <c r="G38" s="20">
        <v>0.0</v>
      </c>
      <c r="H38" s="20">
        <v>0.0</v>
      </c>
      <c r="I38" s="26"/>
      <c r="J38" s="26"/>
      <c r="K38" s="26"/>
      <c r="L38" s="26"/>
      <c r="M38" s="26"/>
      <c r="N38" s="26"/>
      <c r="O38" s="24">
        <v>42860.0</v>
      </c>
      <c r="P38" s="25">
        <v>1.0</v>
      </c>
      <c r="Q38" s="21">
        <v>20.0</v>
      </c>
      <c r="R38" s="21">
        <v>33.8</v>
      </c>
      <c r="S38" s="21">
        <v>33.0</v>
      </c>
      <c r="T38" s="21">
        <v>15.25</v>
      </c>
      <c r="U38" s="21">
        <v>2.0</v>
      </c>
      <c r="V38" s="21">
        <v>67.0</v>
      </c>
      <c r="W38" s="21">
        <v>236.0</v>
      </c>
      <c r="X38" s="21">
        <v>50.0</v>
      </c>
      <c r="Y38" s="21">
        <v>5.0</v>
      </c>
      <c r="Z38" s="21">
        <v>0.0</v>
      </c>
    </row>
    <row r="39">
      <c r="A39" s="4" t="s">
        <v>105</v>
      </c>
      <c r="B39" s="4">
        <v>8500.0</v>
      </c>
      <c r="C39" s="22">
        <v>42829.0</v>
      </c>
      <c r="D39" s="23">
        <v>1.0</v>
      </c>
      <c r="E39" s="20">
        <v>15.0</v>
      </c>
      <c r="F39" s="20">
        <v>38.3</v>
      </c>
      <c r="G39" s="20">
        <v>37.5</v>
      </c>
      <c r="H39" s="20">
        <v>16.53</v>
      </c>
      <c r="I39" s="20">
        <v>4.0</v>
      </c>
      <c r="J39" s="20">
        <v>49.0</v>
      </c>
      <c r="K39" s="20">
        <v>180.0</v>
      </c>
      <c r="L39" s="20">
        <v>32.0</v>
      </c>
      <c r="M39" s="20">
        <v>5.0</v>
      </c>
      <c r="N39" s="20">
        <v>0.0</v>
      </c>
      <c r="O39" s="24">
        <v>42894.0</v>
      </c>
      <c r="P39" s="25">
        <v>0.75</v>
      </c>
      <c r="Q39" s="21">
        <v>28.0</v>
      </c>
      <c r="R39" s="21">
        <v>39.3</v>
      </c>
      <c r="S39" s="21">
        <v>20.0</v>
      </c>
      <c r="T39" s="21">
        <v>15.25</v>
      </c>
      <c r="U39" s="21">
        <v>2.0</v>
      </c>
      <c r="V39" s="21">
        <v>98.0</v>
      </c>
      <c r="W39" s="21">
        <v>324.0</v>
      </c>
      <c r="X39" s="21">
        <v>70.0</v>
      </c>
      <c r="Y39" s="21">
        <v>10.0</v>
      </c>
      <c r="Z39" s="21">
        <v>0.0</v>
      </c>
    </row>
    <row r="40">
      <c r="A40" s="4" t="s">
        <v>103</v>
      </c>
      <c r="B40" s="4">
        <v>7600.0</v>
      </c>
      <c r="C40" s="22">
        <v>42768.0</v>
      </c>
      <c r="D40" s="23">
        <v>1.0</v>
      </c>
      <c r="E40" s="20">
        <v>8.0</v>
      </c>
      <c r="F40" s="20">
        <v>26.5</v>
      </c>
      <c r="G40" s="20">
        <v>26.5</v>
      </c>
      <c r="H40" s="20">
        <v>16.81</v>
      </c>
      <c r="I40" s="20">
        <v>2.0</v>
      </c>
      <c r="J40" s="20">
        <v>27.0</v>
      </c>
      <c r="K40" s="20">
        <v>96.0</v>
      </c>
      <c r="L40" s="20">
        <v>17.0</v>
      </c>
      <c r="M40" s="20">
        <v>2.0</v>
      </c>
      <c r="N40" s="20">
        <v>0.0</v>
      </c>
      <c r="O40" s="24">
        <v>42830.0</v>
      </c>
      <c r="P40" s="25">
        <v>0.8</v>
      </c>
      <c r="Q40" s="21">
        <v>18.0</v>
      </c>
      <c r="R40" s="21">
        <v>36.4</v>
      </c>
      <c r="S40" s="21">
        <v>27.0</v>
      </c>
      <c r="T40" s="21">
        <v>15.22</v>
      </c>
      <c r="U40" s="21">
        <v>1.0</v>
      </c>
      <c r="V40" s="21">
        <v>64.0</v>
      </c>
      <c r="W40" s="21">
        <v>205.0</v>
      </c>
      <c r="X40" s="21">
        <v>51.0</v>
      </c>
      <c r="Y40" s="21">
        <v>3.0</v>
      </c>
      <c r="Z40" s="21">
        <v>0.0</v>
      </c>
    </row>
    <row r="41">
      <c r="A41" s="4" t="s">
        <v>152</v>
      </c>
      <c r="B41" s="4">
        <v>7000.0</v>
      </c>
      <c r="C41" s="22">
        <v>42736.0</v>
      </c>
      <c r="D41" s="23">
        <v>1.0</v>
      </c>
      <c r="E41" s="20">
        <v>4.0</v>
      </c>
      <c r="F41" s="20">
        <v>33.0</v>
      </c>
      <c r="G41" s="20">
        <v>33.0</v>
      </c>
      <c r="H41" s="20">
        <v>16.38</v>
      </c>
      <c r="I41" s="20">
        <v>0.0</v>
      </c>
      <c r="J41" s="20">
        <v>15.0</v>
      </c>
      <c r="K41" s="20">
        <v>50.0</v>
      </c>
      <c r="L41" s="20">
        <v>5.0</v>
      </c>
      <c r="M41" s="20">
        <v>2.0</v>
      </c>
      <c r="N41" s="20">
        <v>0.0</v>
      </c>
      <c r="O41" s="24">
        <v>42800.0</v>
      </c>
      <c r="P41" s="25">
        <v>0.5</v>
      </c>
      <c r="Q41" s="21">
        <v>18.0</v>
      </c>
      <c r="R41" s="21">
        <v>53.5</v>
      </c>
      <c r="S41" s="21">
        <v>58.5</v>
      </c>
      <c r="T41" s="21">
        <v>15.22</v>
      </c>
      <c r="U41" s="21">
        <v>0.0</v>
      </c>
      <c r="V41" s="21">
        <v>69.0</v>
      </c>
      <c r="W41" s="21">
        <v>197.0</v>
      </c>
      <c r="X41" s="21">
        <v>53.0</v>
      </c>
      <c r="Y41" s="21">
        <v>5.0</v>
      </c>
      <c r="Z41" s="21">
        <v>0.0</v>
      </c>
    </row>
    <row r="42">
      <c r="A42" s="4" t="s">
        <v>279</v>
      </c>
      <c r="B42" s="4">
        <v>6800.0</v>
      </c>
      <c r="C42" s="22">
        <v>42769.0</v>
      </c>
      <c r="D42" s="23">
        <v>0.67</v>
      </c>
      <c r="E42" s="20">
        <v>10.0</v>
      </c>
      <c r="F42" s="20">
        <v>76.3</v>
      </c>
      <c r="G42" s="20">
        <v>69.0</v>
      </c>
      <c r="H42" s="20">
        <v>12.9</v>
      </c>
      <c r="I42" s="20">
        <v>0.0</v>
      </c>
      <c r="J42" s="20">
        <v>31.0</v>
      </c>
      <c r="K42" s="20">
        <v>114.0</v>
      </c>
      <c r="L42" s="20">
        <v>28.0</v>
      </c>
      <c r="M42" s="20">
        <v>7.0</v>
      </c>
      <c r="N42" s="20">
        <v>0.0</v>
      </c>
      <c r="O42" s="24">
        <v>42831.0</v>
      </c>
      <c r="P42" s="25">
        <v>0.67</v>
      </c>
      <c r="Q42" s="21">
        <v>20.0</v>
      </c>
      <c r="R42" s="21">
        <v>49.8</v>
      </c>
      <c r="S42" s="21">
        <v>36.5</v>
      </c>
      <c r="T42" s="21">
        <v>15.18</v>
      </c>
      <c r="U42" s="21">
        <v>1.0</v>
      </c>
      <c r="V42" s="21">
        <v>71.0</v>
      </c>
      <c r="W42" s="21">
        <v>230.0</v>
      </c>
      <c r="X42" s="21">
        <v>51.0</v>
      </c>
      <c r="Y42" s="21">
        <v>7.0</v>
      </c>
      <c r="Z42" s="21">
        <v>0.0</v>
      </c>
    </row>
    <row r="43">
      <c r="A43" s="4" t="s">
        <v>281</v>
      </c>
      <c r="B43" s="4">
        <v>7200.0</v>
      </c>
      <c r="C43" s="22">
        <v>42736.0</v>
      </c>
      <c r="D43" s="23">
        <v>1.0</v>
      </c>
      <c r="E43" s="20">
        <v>4.0</v>
      </c>
      <c r="F43" s="20">
        <v>57.0</v>
      </c>
      <c r="G43" s="20">
        <v>57.0</v>
      </c>
      <c r="H43" s="20">
        <v>14.88</v>
      </c>
      <c r="I43" s="20">
        <v>1.0</v>
      </c>
      <c r="J43" s="20">
        <v>11.0</v>
      </c>
      <c r="K43" s="20">
        <v>50.0</v>
      </c>
      <c r="L43" s="20">
        <v>7.0</v>
      </c>
      <c r="M43" s="20">
        <v>3.0</v>
      </c>
      <c r="N43" s="20">
        <v>0.0</v>
      </c>
      <c r="O43" s="24">
        <v>42799.0</v>
      </c>
      <c r="P43" s="25">
        <v>0.6</v>
      </c>
      <c r="Q43" s="21">
        <v>16.0</v>
      </c>
      <c r="R43" s="21">
        <v>57.4</v>
      </c>
      <c r="S43" s="21">
        <v>42.0</v>
      </c>
      <c r="T43" s="21">
        <v>15.03</v>
      </c>
      <c r="U43" s="21">
        <v>2.0</v>
      </c>
      <c r="V43" s="21">
        <v>51.0</v>
      </c>
      <c r="W43" s="21">
        <v>191.0</v>
      </c>
      <c r="X43" s="21">
        <v>40.0</v>
      </c>
      <c r="Y43" s="21">
        <v>4.0</v>
      </c>
      <c r="Z43" s="21">
        <v>0.0</v>
      </c>
    </row>
    <row r="44">
      <c r="A44" s="4" t="s">
        <v>123</v>
      </c>
      <c r="B44" s="4">
        <v>8100.0</v>
      </c>
      <c r="C44" s="22">
        <v>42770.0</v>
      </c>
      <c r="D44" s="23">
        <v>0.5</v>
      </c>
      <c r="E44" s="20">
        <v>12.0</v>
      </c>
      <c r="F44" s="20">
        <v>68.3</v>
      </c>
      <c r="G44" s="20">
        <v>78.5</v>
      </c>
      <c r="H44" s="20">
        <v>15.92</v>
      </c>
      <c r="I44" s="20">
        <v>0.0</v>
      </c>
      <c r="J44" s="20">
        <v>46.0</v>
      </c>
      <c r="K44" s="20">
        <v>142.0</v>
      </c>
      <c r="L44" s="20">
        <v>20.0</v>
      </c>
      <c r="M44" s="20">
        <v>8.0</v>
      </c>
      <c r="N44" s="20">
        <v>0.0</v>
      </c>
      <c r="O44" s="24">
        <v>42830.0</v>
      </c>
      <c r="P44" s="25">
        <v>0.8</v>
      </c>
      <c r="Q44" s="21">
        <v>18.0</v>
      </c>
      <c r="R44" s="21">
        <v>46.2</v>
      </c>
      <c r="S44" s="21">
        <v>54.0</v>
      </c>
      <c r="T44" s="21">
        <v>14.94</v>
      </c>
      <c r="U44" s="21">
        <v>2.0</v>
      </c>
      <c r="V44" s="21">
        <v>61.0</v>
      </c>
      <c r="W44" s="21">
        <v>202.0</v>
      </c>
      <c r="X44" s="21">
        <v>56.0</v>
      </c>
      <c r="Y44" s="21">
        <v>3.0</v>
      </c>
      <c r="Z44" s="21">
        <v>0.0</v>
      </c>
    </row>
    <row r="45">
      <c r="A45" s="4" t="s">
        <v>60</v>
      </c>
      <c r="B45" s="4">
        <v>9800.0</v>
      </c>
      <c r="C45" s="22">
        <v>42860.0</v>
      </c>
      <c r="D45" s="23">
        <v>1.0</v>
      </c>
      <c r="E45" s="20">
        <v>20.0</v>
      </c>
      <c r="F45" s="20">
        <v>16.6</v>
      </c>
      <c r="G45" s="20">
        <v>5.0</v>
      </c>
      <c r="H45" s="20">
        <v>20.75</v>
      </c>
      <c r="I45" s="20">
        <v>2.0</v>
      </c>
      <c r="J45" s="20">
        <v>109.0</v>
      </c>
      <c r="K45" s="20">
        <v>200.0</v>
      </c>
      <c r="L45" s="20">
        <v>42.0</v>
      </c>
      <c r="M45" s="20">
        <v>7.0</v>
      </c>
      <c r="N45" s="20">
        <v>0.0</v>
      </c>
      <c r="O45" s="24">
        <v>42831.0</v>
      </c>
      <c r="P45" s="25">
        <v>0.67</v>
      </c>
      <c r="Q45" s="21">
        <v>20.0</v>
      </c>
      <c r="R45" s="21">
        <v>44.2</v>
      </c>
      <c r="S45" s="21">
        <v>28.0</v>
      </c>
      <c r="T45" s="21">
        <v>14.93</v>
      </c>
      <c r="U45" s="21">
        <v>1.0</v>
      </c>
      <c r="V45" s="21">
        <v>69.0</v>
      </c>
      <c r="W45" s="21">
        <v>231.0</v>
      </c>
      <c r="X45" s="21">
        <v>54.0</v>
      </c>
      <c r="Y45" s="21">
        <v>5.0</v>
      </c>
      <c r="Z45" s="21">
        <v>0.0</v>
      </c>
    </row>
    <row r="46">
      <c r="A46" s="4" t="s">
        <v>233</v>
      </c>
      <c r="B46" s="4">
        <v>6900.0</v>
      </c>
      <c r="C46" s="22">
        <v>42830.0</v>
      </c>
      <c r="D46" s="23">
        <v>0.8</v>
      </c>
      <c r="E46" s="20">
        <v>18.0</v>
      </c>
      <c r="F46" s="20">
        <v>53.8</v>
      </c>
      <c r="G46" s="20">
        <v>46.0</v>
      </c>
      <c r="H46" s="20">
        <v>15.78</v>
      </c>
      <c r="I46" s="20">
        <v>0.0</v>
      </c>
      <c r="J46" s="20">
        <v>70.0</v>
      </c>
      <c r="K46" s="20">
        <v>204.0</v>
      </c>
      <c r="L46" s="20">
        <v>44.0</v>
      </c>
      <c r="M46" s="20">
        <v>6.0</v>
      </c>
      <c r="N46" s="20">
        <v>0.0</v>
      </c>
      <c r="O46" s="24">
        <v>42830.0</v>
      </c>
      <c r="P46" s="25">
        <v>0.8</v>
      </c>
      <c r="Q46" s="21">
        <v>18.0</v>
      </c>
      <c r="R46" s="21">
        <v>33.0</v>
      </c>
      <c r="S46" s="21">
        <v>13.0</v>
      </c>
      <c r="T46" s="21">
        <v>14.81</v>
      </c>
      <c r="U46" s="21">
        <v>4.0</v>
      </c>
      <c r="V46" s="21">
        <v>52.0</v>
      </c>
      <c r="W46" s="21">
        <v>214.0</v>
      </c>
      <c r="X46" s="21">
        <v>51.0</v>
      </c>
      <c r="Y46" s="21">
        <v>3.0</v>
      </c>
      <c r="Z46" s="21">
        <v>0.0</v>
      </c>
    </row>
    <row r="47">
      <c r="A47" s="4" t="s">
        <v>179</v>
      </c>
      <c r="B47" s="4">
        <v>7500.0</v>
      </c>
      <c r="C47" s="22">
        <v>42829.0</v>
      </c>
      <c r="D47" s="23">
        <v>1.0</v>
      </c>
      <c r="E47" s="20">
        <v>16.0</v>
      </c>
      <c r="F47" s="20">
        <v>45.5</v>
      </c>
      <c r="G47" s="20">
        <v>45.0</v>
      </c>
      <c r="H47" s="20">
        <v>15.97</v>
      </c>
      <c r="I47" s="20">
        <v>2.0</v>
      </c>
      <c r="J47" s="20">
        <v>56.0</v>
      </c>
      <c r="K47" s="20">
        <v>191.0</v>
      </c>
      <c r="L47" s="20">
        <v>30.0</v>
      </c>
      <c r="M47" s="20">
        <v>9.0</v>
      </c>
      <c r="N47" s="20">
        <v>0.0</v>
      </c>
      <c r="O47" s="24">
        <v>42860.0</v>
      </c>
      <c r="P47" s="25">
        <v>1.0</v>
      </c>
      <c r="Q47" s="21">
        <v>20.0</v>
      </c>
      <c r="R47" s="21">
        <v>35.0</v>
      </c>
      <c r="S47" s="21">
        <v>29.0</v>
      </c>
      <c r="T47" s="21">
        <v>14.8</v>
      </c>
      <c r="U47" s="21">
        <v>3.0</v>
      </c>
      <c r="V47" s="21">
        <v>65.0</v>
      </c>
      <c r="W47" s="21">
        <v>226.0</v>
      </c>
      <c r="X47" s="21">
        <v>60.0</v>
      </c>
      <c r="Y47" s="21">
        <v>6.0</v>
      </c>
      <c r="Z47" s="21">
        <v>0.0</v>
      </c>
    </row>
    <row r="48">
      <c r="A48" s="4" t="s">
        <v>94</v>
      </c>
      <c r="B48" s="4">
        <v>7800.0</v>
      </c>
      <c r="C48" s="22">
        <v>42829.0</v>
      </c>
      <c r="D48" s="23">
        <v>1.0</v>
      </c>
      <c r="E48" s="20">
        <v>16.0</v>
      </c>
      <c r="F48" s="20">
        <v>30.0</v>
      </c>
      <c r="G48" s="20">
        <v>25.5</v>
      </c>
      <c r="H48" s="20">
        <v>17.0</v>
      </c>
      <c r="I48" s="20">
        <v>1.0</v>
      </c>
      <c r="J48" s="20">
        <v>63.0</v>
      </c>
      <c r="K48" s="20">
        <v>190.0</v>
      </c>
      <c r="L48" s="20">
        <v>28.0</v>
      </c>
      <c r="M48" s="20">
        <v>6.0</v>
      </c>
      <c r="N48" s="20">
        <v>0.0</v>
      </c>
      <c r="O48" s="24">
        <v>42861.0</v>
      </c>
      <c r="P48" s="25">
        <v>0.83</v>
      </c>
      <c r="Q48" s="21">
        <v>22.0</v>
      </c>
      <c r="R48" s="21">
        <v>42.7</v>
      </c>
      <c r="S48" s="21">
        <v>35.0</v>
      </c>
      <c r="T48" s="21">
        <v>14.75</v>
      </c>
      <c r="U48" s="21">
        <v>1.0</v>
      </c>
      <c r="V48" s="21">
        <v>78.0</v>
      </c>
      <c r="W48" s="21">
        <v>242.0</v>
      </c>
      <c r="X48" s="21">
        <v>73.0</v>
      </c>
      <c r="Y48" s="21">
        <v>2.0</v>
      </c>
      <c r="Z48" s="21">
        <v>0.0</v>
      </c>
    </row>
    <row r="49">
      <c r="A49" s="4" t="s">
        <v>112</v>
      </c>
      <c r="B49" s="4">
        <v>7700.0</v>
      </c>
      <c r="C49" s="22">
        <v>42768.0</v>
      </c>
      <c r="D49" s="23">
        <v>1.0</v>
      </c>
      <c r="E49" s="20">
        <v>8.0</v>
      </c>
      <c r="F49" s="20">
        <v>29.0</v>
      </c>
      <c r="G49" s="20">
        <v>29.0</v>
      </c>
      <c r="H49" s="20">
        <v>14.75</v>
      </c>
      <c r="I49" s="20">
        <v>0.0</v>
      </c>
      <c r="J49" s="20">
        <v>24.0</v>
      </c>
      <c r="K49" s="20">
        <v>107.0</v>
      </c>
      <c r="L49" s="20">
        <v>11.0</v>
      </c>
      <c r="M49" s="20">
        <v>2.0</v>
      </c>
      <c r="N49" s="20">
        <v>0.0</v>
      </c>
      <c r="O49" s="24">
        <v>42893.0</v>
      </c>
      <c r="P49" s="25">
        <v>0.86</v>
      </c>
      <c r="Q49" s="21">
        <v>26.0</v>
      </c>
      <c r="R49" s="21">
        <v>47.0</v>
      </c>
      <c r="S49" s="21">
        <v>44.0</v>
      </c>
      <c r="T49" s="21">
        <v>14.75</v>
      </c>
      <c r="U49" s="21">
        <v>1.0</v>
      </c>
      <c r="V49" s="21">
        <v>88.0</v>
      </c>
      <c r="W49" s="21">
        <v>304.0</v>
      </c>
      <c r="X49" s="21">
        <v>69.0</v>
      </c>
      <c r="Y49" s="21">
        <v>6.0</v>
      </c>
      <c r="Z49" s="21">
        <v>0.0</v>
      </c>
    </row>
    <row r="50">
      <c r="A50" s="4" t="s">
        <v>240</v>
      </c>
      <c r="B50" s="4">
        <v>7100.0</v>
      </c>
      <c r="C50" s="22">
        <v>42769.0</v>
      </c>
      <c r="D50" s="23">
        <v>0.67</v>
      </c>
      <c r="E50" s="20">
        <v>10.0</v>
      </c>
      <c r="F50" s="20">
        <v>56.0</v>
      </c>
      <c r="G50" s="20">
        <v>35.0</v>
      </c>
      <c r="H50" s="20">
        <v>16.4</v>
      </c>
      <c r="I50" s="20">
        <v>0.0</v>
      </c>
      <c r="J50" s="20">
        <v>45.0</v>
      </c>
      <c r="K50" s="20">
        <v>98.0</v>
      </c>
      <c r="L50" s="20">
        <v>34.0</v>
      </c>
      <c r="M50" s="20">
        <v>3.0</v>
      </c>
      <c r="N50" s="20">
        <v>0.0</v>
      </c>
      <c r="O50" s="24">
        <v>42801.0</v>
      </c>
      <c r="P50" s="25">
        <v>0.43</v>
      </c>
      <c r="Q50" s="21">
        <v>19.0</v>
      </c>
      <c r="R50" s="21">
        <v>66.3</v>
      </c>
      <c r="S50" s="21">
        <v>100.0</v>
      </c>
      <c r="T50" s="21">
        <v>14.68</v>
      </c>
      <c r="U50" s="21">
        <v>0.0</v>
      </c>
      <c r="V50" s="21">
        <v>69.0</v>
      </c>
      <c r="W50" s="21">
        <v>213.0</v>
      </c>
      <c r="X50" s="21">
        <v>51.0</v>
      </c>
      <c r="Y50" s="21">
        <v>9.0</v>
      </c>
      <c r="Z50" s="21">
        <v>0.0</v>
      </c>
    </row>
    <row r="51">
      <c r="A51" s="4" t="s">
        <v>89</v>
      </c>
      <c r="B51" s="4">
        <v>8000.0</v>
      </c>
      <c r="C51" s="22">
        <v>42829.0</v>
      </c>
      <c r="D51" s="23">
        <v>1.0</v>
      </c>
      <c r="E51" s="20">
        <v>16.0</v>
      </c>
      <c r="F51" s="20">
        <v>24.3</v>
      </c>
      <c r="G51" s="20">
        <v>22.0</v>
      </c>
      <c r="H51" s="20">
        <v>17.59</v>
      </c>
      <c r="I51" s="20">
        <v>1.0</v>
      </c>
      <c r="J51" s="20">
        <v>68.0</v>
      </c>
      <c r="K51" s="20">
        <v>182.0</v>
      </c>
      <c r="L51" s="20">
        <v>31.0</v>
      </c>
      <c r="M51" s="20">
        <v>6.0</v>
      </c>
      <c r="N51" s="20">
        <v>0.0</v>
      </c>
      <c r="O51" s="24">
        <v>42861.0</v>
      </c>
      <c r="P51" s="25">
        <v>0.83</v>
      </c>
      <c r="Q51" s="21">
        <v>22.0</v>
      </c>
      <c r="R51" s="21">
        <v>52.7</v>
      </c>
      <c r="S51" s="21">
        <v>60.0</v>
      </c>
      <c r="T51" s="21">
        <v>14.68</v>
      </c>
      <c r="U51" s="21">
        <v>2.0</v>
      </c>
      <c r="V51" s="21">
        <v>74.0</v>
      </c>
      <c r="W51" s="21">
        <v>249.0</v>
      </c>
      <c r="X51" s="21">
        <v>63.0</v>
      </c>
      <c r="Y51" s="21">
        <v>8.0</v>
      </c>
      <c r="Z51" s="21">
        <v>0.0</v>
      </c>
    </row>
    <row r="52">
      <c r="A52" s="4" t="s">
        <v>258</v>
      </c>
      <c r="B52" s="4">
        <v>6700.0</v>
      </c>
      <c r="C52" s="22">
        <v>42737.0</v>
      </c>
      <c r="D52" s="23">
        <v>0.5</v>
      </c>
      <c r="E52" s="20">
        <v>6.0</v>
      </c>
      <c r="F52" s="20">
        <v>52.5</v>
      </c>
      <c r="G52" s="20">
        <v>52.5</v>
      </c>
      <c r="H52" s="20">
        <v>16.25</v>
      </c>
      <c r="I52" s="20">
        <v>0.0</v>
      </c>
      <c r="J52" s="20">
        <v>24.0</v>
      </c>
      <c r="K52" s="20">
        <v>69.0</v>
      </c>
      <c r="L52" s="20">
        <v>12.0</v>
      </c>
      <c r="M52" s="20">
        <v>3.0</v>
      </c>
      <c r="N52" s="20">
        <v>0.0</v>
      </c>
      <c r="O52" s="24">
        <v>42862.0</v>
      </c>
      <c r="P52" s="25">
        <v>0.71</v>
      </c>
      <c r="Q52" s="21">
        <v>24.0</v>
      </c>
      <c r="R52" s="21">
        <v>51.9</v>
      </c>
      <c r="S52" s="21">
        <v>46.0</v>
      </c>
      <c r="T52" s="21">
        <v>14.65</v>
      </c>
      <c r="U52" s="21">
        <v>3.0</v>
      </c>
      <c r="V52" s="21">
        <v>77.0</v>
      </c>
      <c r="W52" s="21">
        <v>277.0</v>
      </c>
      <c r="X52" s="21">
        <v>66.0</v>
      </c>
      <c r="Y52" s="21">
        <v>9.0</v>
      </c>
      <c r="Z52" s="21">
        <v>0.0</v>
      </c>
    </row>
    <row r="53">
      <c r="A53" s="4" t="s">
        <v>410</v>
      </c>
      <c r="B53" s="4">
        <v>6700.0</v>
      </c>
      <c r="C53" s="20" t="s">
        <v>578</v>
      </c>
      <c r="D53" s="23">
        <v>0.0</v>
      </c>
      <c r="E53" s="26"/>
      <c r="F53" s="20">
        <v>0.0</v>
      </c>
      <c r="G53" s="20">
        <v>0.0</v>
      </c>
      <c r="H53" s="20">
        <v>0.0</v>
      </c>
      <c r="I53" s="26"/>
      <c r="J53" s="26"/>
      <c r="K53" s="26"/>
      <c r="L53" s="26"/>
      <c r="M53" s="26"/>
      <c r="N53" s="26"/>
      <c r="O53" s="24">
        <v>42800.0</v>
      </c>
      <c r="P53" s="25">
        <v>0.5</v>
      </c>
      <c r="Q53" s="21">
        <v>18.0</v>
      </c>
      <c r="R53" s="21">
        <v>64.7</v>
      </c>
      <c r="S53" s="21">
        <v>75.0</v>
      </c>
      <c r="T53" s="21">
        <v>14.61</v>
      </c>
      <c r="U53" s="21">
        <v>0.0</v>
      </c>
      <c r="V53" s="21">
        <v>64.0</v>
      </c>
      <c r="W53" s="21">
        <v>204.0</v>
      </c>
      <c r="X53" s="21">
        <v>50.0</v>
      </c>
      <c r="Y53" s="21">
        <v>6.0</v>
      </c>
      <c r="Z53" s="21">
        <v>0.0</v>
      </c>
    </row>
    <row r="54">
      <c r="A54" s="4" t="s">
        <v>397</v>
      </c>
      <c r="B54" s="4">
        <v>7000.0</v>
      </c>
      <c r="C54" s="20" t="s">
        <v>578</v>
      </c>
      <c r="D54" s="23">
        <v>0.0</v>
      </c>
      <c r="E54" s="26"/>
      <c r="F54" s="20">
        <v>0.0</v>
      </c>
      <c r="G54" s="20">
        <v>0.0</v>
      </c>
      <c r="H54" s="20">
        <v>0.0</v>
      </c>
      <c r="I54" s="26"/>
      <c r="J54" s="26"/>
      <c r="K54" s="26"/>
      <c r="L54" s="26"/>
      <c r="M54" s="26"/>
      <c r="N54" s="26"/>
      <c r="O54" s="24">
        <v>42830.0</v>
      </c>
      <c r="P54" s="25">
        <v>0.8</v>
      </c>
      <c r="Q54" s="21">
        <v>18.0</v>
      </c>
      <c r="R54" s="21">
        <v>58.8</v>
      </c>
      <c r="S54" s="21">
        <v>63.0</v>
      </c>
      <c r="T54" s="21">
        <v>14.56</v>
      </c>
      <c r="U54" s="21">
        <v>0.0</v>
      </c>
      <c r="V54" s="21">
        <v>60.0</v>
      </c>
      <c r="W54" s="21">
        <v>218.0</v>
      </c>
      <c r="X54" s="21">
        <v>38.0</v>
      </c>
      <c r="Y54" s="21">
        <v>8.0</v>
      </c>
      <c r="Z54" s="21">
        <v>0.0</v>
      </c>
    </row>
    <row r="55">
      <c r="A55" s="4" t="s">
        <v>248</v>
      </c>
      <c r="B55" s="4">
        <v>6900.0</v>
      </c>
      <c r="C55" s="22">
        <v>42737.0</v>
      </c>
      <c r="D55" s="23">
        <v>0.5</v>
      </c>
      <c r="E55" s="20">
        <v>6.0</v>
      </c>
      <c r="F55" s="20">
        <v>71.0</v>
      </c>
      <c r="G55" s="20">
        <v>71.0</v>
      </c>
      <c r="H55" s="20">
        <v>13.58</v>
      </c>
      <c r="I55" s="20">
        <v>0.0</v>
      </c>
      <c r="J55" s="20">
        <v>18.0</v>
      </c>
      <c r="K55" s="20">
        <v>74.0</v>
      </c>
      <c r="L55" s="20">
        <v>13.0</v>
      </c>
      <c r="M55" s="20">
        <v>3.0</v>
      </c>
      <c r="N55" s="20">
        <v>0.0</v>
      </c>
      <c r="O55" s="24">
        <v>42832.0</v>
      </c>
      <c r="P55" s="25">
        <v>0.57</v>
      </c>
      <c r="Q55" s="21">
        <v>22.0</v>
      </c>
      <c r="R55" s="21">
        <v>60.3</v>
      </c>
      <c r="S55" s="21">
        <v>55.0</v>
      </c>
      <c r="T55" s="21">
        <v>14.52</v>
      </c>
      <c r="U55" s="21">
        <v>1.0</v>
      </c>
      <c r="V55" s="21">
        <v>77.0</v>
      </c>
      <c r="W55" s="21">
        <v>243.0</v>
      </c>
      <c r="X55" s="21">
        <v>68.0</v>
      </c>
      <c r="Y55" s="21">
        <v>7.0</v>
      </c>
      <c r="Z55" s="21">
        <v>0.0</v>
      </c>
    </row>
    <row r="56">
      <c r="A56" s="4" t="s">
        <v>375</v>
      </c>
      <c r="B56" s="4">
        <v>7100.0</v>
      </c>
      <c r="C56" s="20" t="s">
        <v>578</v>
      </c>
      <c r="D56" s="23">
        <v>0.0</v>
      </c>
      <c r="E56" s="26"/>
      <c r="F56" s="20">
        <v>0.0</v>
      </c>
      <c r="G56" s="20">
        <v>0.0</v>
      </c>
      <c r="H56" s="20">
        <v>0.0</v>
      </c>
      <c r="I56" s="26"/>
      <c r="J56" s="26"/>
      <c r="K56" s="26"/>
      <c r="L56" s="26"/>
      <c r="M56" s="26"/>
      <c r="N56" s="26"/>
      <c r="O56" s="24">
        <v>42831.0</v>
      </c>
      <c r="P56" s="25">
        <v>0.67</v>
      </c>
      <c r="Q56" s="21">
        <v>20.0</v>
      </c>
      <c r="R56" s="21">
        <v>66.5</v>
      </c>
      <c r="S56" s="21">
        <v>67.5</v>
      </c>
      <c r="T56" s="21">
        <v>14.48</v>
      </c>
      <c r="U56" s="21">
        <v>0.0</v>
      </c>
      <c r="V56" s="21">
        <v>68.0</v>
      </c>
      <c r="W56" s="21">
        <v>233.0</v>
      </c>
      <c r="X56" s="21">
        <v>56.0</v>
      </c>
      <c r="Y56" s="21">
        <v>3.0</v>
      </c>
      <c r="Z56" s="21">
        <v>0.0</v>
      </c>
    </row>
    <row r="57">
      <c r="A57" s="4" t="s">
        <v>78</v>
      </c>
      <c r="B57" s="4">
        <v>6800.0</v>
      </c>
      <c r="C57" s="22">
        <v>42768.0</v>
      </c>
      <c r="D57" s="23">
        <v>1.0</v>
      </c>
      <c r="E57" s="20">
        <v>8.0</v>
      </c>
      <c r="F57" s="20">
        <v>24.0</v>
      </c>
      <c r="G57" s="20">
        <v>24.0</v>
      </c>
      <c r="H57" s="20">
        <v>17.13</v>
      </c>
      <c r="I57" s="20">
        <v>1.0</v>
      </c>
      <c r="J57" s="20">
        <v>32.0</v>
      </c>
      <c r="K57" s="20">
        <v>90.0</v>
      </c>
      <c r="L57" s="20">
        <v>18.0</v>
      </c>
      <c r="M57" s="20">
        <v>3.0</v>
      </c>
      <c r="N57" s="20">
        <v>0.0</v>
      </c>
      <c r="O57" s="24">
        <v>42861.0</v>
      </c>
      <c r="P57" s="25">
        <v>0.83</v>
      </c>
      <c r="Q57" s="21">
        <v>22.0</v>
      </c>
      <c r="R57" s="21">
        <v>49.0</v>
      </c>
      <c r="S57" s="21">
        <v>47.0</v>
      </c>
      <c r="T57" s="21">
        <v>14.43</v>
      </c>
      <c r="U57" s="21">
        <v>1.0</v>
      </c>
      <c r="V57" s="21">
        <v>74.0</v>
      </c>
      <c r="W57" s="21">
        <v>253.0</v>
      </c>
      <c r="X57" s="21">
        <v>58.0</v>
      </c>
      <c r="Y57" s="21">
        <v>10.0</v>
      </c>
      <c r="Z57" s="21">
        <v>0.0</v>
      </c>
    </row>
    <row r="58">
      <c r="A58" s="4" t="s">
        <v>325</v>
      </c>
      <c r="B58" s="4">
        <v>6800.0</v>
      </c>
      <c r="C58" s="20" t="s">
        <v>579</v>
      </c>
      <c r="D58" s="23">
        <v>0.0</v>
      </c>
      <c r="E58" s="20">
        <v>2.0</v>
      </c>
      <c r="F58" s="20">
        <v>100.0</v>
      </c>
      <c r="G58" s="20">
        <v>100.0</v>
      </c>
      <c r="H58" s="20">
        <v>11.5</v>
      </c>
      <c r="I58" s="20">
        <v>0.0</v>
      </c>
      <c r="J58" s="20">
        <v>4.0</v>
      </c>
      <c r="K58" s="20">
        <v>27.0</v>
      </c>
      <c r="L58" s="20">
        <v>5.0</v>
      </c>
      <c r="M58" s="20">
        <v>0.0</v>
      </c>
      <c r="N58" s="20">
        <v>0.0</v>
      </c>
      <c r="O58" s="24">
        <v>42800.0</v>
      </c>
      <c r="P58" s="25">
        <v>0.5</v>
      </c>
      <c r="Q58" s="21">
        <v>18.0</v>
      </c>
      <c r="R58" s="21">
        <v>65.5</v>
      </c>
      <c r="S58" s="21">
        <v>72.0</v>
      </c>
      <c r="T58" s="21">
        <v>14.33</v>
      </c>
      <c r="U58" s="21">
        <v>1.0</v>
      </c>
      <c r="V58" s="21">
        <v>63.0</v>
      </c>
      <c r="W58" s="21">
        <v>195.0</v>
      </c>
      <c r="X58" s="21">
        <v>57.0</v>
      </c>
      <c r="Y58" s="21">
        <v>8.0</v>
      </c>
      <c r="Z58" s="21">
        <v>0.0</v>
      </c>
    </row>
    <row r="59">
      <c r="A59" s="4" t="s">
        <v>377</v>
      </c>
      <c r="B59" s="4">
        <v>7300.0</v>
      </c>
      <c r="C59" s="20" t="s">
        <v>578</v>
      </c>
      <c r="D59" s="23">
        <v>0.0</v>
      </c>
      <c r="E59" s="26"/>
      <c r="F59" s="20">
        <v>0.0</v>
      </c>
      <c r="G59" s="20">
        <v>0.0</v>
      </c>
      <c r="H59" s="20">
        <v>0.0</v>
      </c>
      <c r="I59" s="26"/>
      <c r="J59" s="26"/>
      <c r="K59" s="26"/>
      <c r="L59" s="26"/>
      <c r="M59" s="26"/>
      <c r="N59" s="26"/>
      <c r="O59" s="24">
        <v>42800.0</v>
      </c>
      <c r="P59" s="25">
        <v>0.5</v>
      </c>
      <c r="Q59" s="21">
        <v>18.0</v>
      </c>
      <c r="R59" s="21">
        <v>72.5</v>
      </c>
      <c r="S59" s="21">
        <v>87.5</v>
      </c>
      <c r="T59" s="21">
        <v>14.31</v>
      </c>
      <c r="U59" s="21">
        <v>4.0</v>
      </c>
      <c r="V59" s="21">
        <v>57.0</v>
      </c>
      <c r="W59" s="21">
        <v>191.0</v>
      </c>
      <c r="X59" s="21">
        <v>62.0</v>
      </c>
      <c r="Y59" s="21">
        <v>10.0</v>
      </c>
      <c r="Z59" s="21">
        <v>0.0</v>
      </c>
    </row>
    <row r="60">
      <c r="A60" s="4" t="s">
        <v>405</v>
      </c>
      <c r="B60" s="4">
        <v>7100.0</v>
      </c>
      <c r="C60" s="20" t="s">
        <v>578</v>
      </c>
      <c r="D60" s="23">
        <v>0.0</v>
      </c>
      <c r="E60" s="26"/>
      <c r="F60" s="20">
        <v>0.0</v>
      </c>
      <c r="G60" s="20">
        <v>0.0</v>
      </c>
      <c r="H60" s="20">
        <v>0.0</v>
      </c>
      <c r="I60" s="26"/>
      <c r="J60" s="26"/>
      <c r="K60" s="26"/>
      <c r="L60" s="26"/>
      <c r="M60" s="26"/>
      <c r="N60" s="26"/>
      <c r="O60" s="24">
        <v>42740.0</v>
      </c>
      <c r="P60" s="25">
        <v>0.2</v>
      </c>
      <c r="Q60" s="21">
        <v>12.0</v>
      </c>
      <c r="R60" s="21">
        <v>81.4</v>
      </c>
      <c r="S60" s="21">
        <v>100.0</v>
      </c>
      <c r="T60" s="21">
        <v>14.04</v>
      </c>
      <c r="U60" s="21">
        <v>3.0</v>
      </c>
      <c r="V60" s="21">
        <v>37.0</v>
      </c>
      <c r="W60" s="21">
        <v>126.0</v>
      </c>
      <c r="X60" s="21">
        <v>41.0</v>
      </c>
      <c r="Y60" s="21">
        <v>9.0</v>
      </c>
      <c r="Z60" s="21">
        <v>0.0</v>
      </c>
    </row>
    <row r="61">
      <c r="A61" s="4" t="s">
        <v>384</v>
      </c>
      <c r="B61" s="4">
        <v>6900.0</v>
      </c>
      <c r="C61" s="20" t="s">
        <v>578</v>
      </c>
      <c r="D61" s="23">
        <v>0.0</v>
      </c>
      <c r="E61" s="26"/>
      <c r="F61" s="20">
        <v>0.0</v>
      </c>
      <c r="G61" s="20">
        <v>0.0</v>
      </c>
      <c r="H61" s="20">
        <v>0.0</v>
      </c>
      <c r="I61" s="26"/>
      <c r="J61" s="26"/>
      <c r="K61" s="26"/>
      <c r="L61" s="26"/>
      <c r="M61" s="26"/>
      <c r="N61" s="26"/>
      <c r="O61" s="24">
        <v>42799.0</v>
      </c>
      <c r="P61" s="25">
        <v>0.6</v>
      </c>
      <c r="Q61" s="21">
        <v>16.0</v>
      </c>
      <c r="R61" s="21">
        <v>52.8</v>
      </c>
      <c r="S61" s="21">
        <v>38.0</v>
      </c>
      <c r="T61" s="21">
        <v>14.0</v>
      </c>
      <c r="U61" s="21">
        <v>2.0</v>
      </c>
      <c r="V61" s="21">
        <v>48.0</v>
      </c>
      <c r="W61" s="21">
        <v>185.0</v>
      </c>
      <c r="X61" s="21">
        <v>49.0</v>
      </c>
      <c r="Y61" s="21">
        <v>4.0</v>
      </c>
      <c r="Z61" s="21">
        <v>0.0</v>
      </c>
    </row>
    <row r="62">
      <c r="A62" s="4" t="s">
        <v>226</v>
      </c>
      <c r="B62" s="4">
        <v>7400.0</v>
      </c>
      <c r="C62" s="22">
        <v>42736.0</v>
      </c>
      <c r="D62" s="23">
        <v>1.0</v>
      </c>
      <c r="E62" s="20">
        <v>4.0</v>
      </c>
      <c r="F62" s="20">
        <v>46.0</v>
      </c>
      <c r="G62" s="20">
        <v>46.0</v>
      </c>
      <c r="H62" s="20">
        <v>16.13</v>
      </c>
      <c r="I62" s="20">
        <v>1.0</v>
      </c>
      <c r="J62" s="20">
        <v>13.0</v>
      </c>
      <c r="K62" s="20">
        <v>47.0</v>
      </c>
      <c r="L62" s="20">
        <v>10.0</v>
      </c>
      <c r="M62" s="20">
        <v>1.0</v>
      </c>
      <c r="N62" s="20">
        <v>0.0</v>
      </c>
      <c r="O62" s="24">
        <v>42800.0</v>
      </c>
      <c r="P62" s="25">
        <v>0.5</v>
      </c>
      <c r="Q62" s="21">
        <v>18.0</v>
      </c>
      <c r="R62" s="21">
        <v>65.7</v>
      </c>
      <c r="S62" s="21">
        <v>85.0</v>
      </c>
      <c r="T62" s="21">
        <v>14.0</v>
      </c>
      <c r="U62" s="21">
        <v>0.0</v>
      </c>
      <c r="V62" s="21">
        <v>62.0</v>
      </c>
      <c r="W62" s="21">
        <v>201.0</v>
      </c>
      <c r="X62" s="21">
        <v>53.0</v>
      </c>
      <c r="Y62" s="21">
        <v>8.0</v>
      </c>
      <c r="Z62" s="21">
        <v>0.0</v>
      </c>
    </row>
    <row r="63">
      <c r="A63" s="4" t="s">
        <v>228</v>
      </c>
      <c r="B63" s="4">
        <v>7200.0</v>
      </c>
      <c r="C63" s="22">
        <v>42829.0</v>
      </c>
      <c r="D63" s="23">
        <v>1.0</v>
      </c>
      <c r="E63" s="20">
        <v>16.0</v>
      </c>
      <c r="F63" s="20">
        <v>48.3</v>
      </c>
      <c r="G63" s="20">
        <v>49.0</v>
      </c>
      <c r="H63" s="20">
        <v>16.69</v>
      </c>
      <c r="I63" s="20">
        <v>1.0</v>
      </c>
      <c r="J63" s="20">
        <v>68.0</v>
      </c>
      <c r="K63" s="20">
        <v>169.0</v>
      </c>
      <c r="L63" s="20">
        <v>41.0</v>
      </c>
      <c r="M63" s="20">
        <v>9.0</v>
      </c>
      <c r="N63" s="20">
        <v>0.0</v>
      </c>
      <c r="O63" s="24">
        <v>42830.0</v>
      </c>
      <c r="P63" s="25">
        <v>0.8</v>
      </c>
      <c r="Q63" s="21">
        <v>18.0</v>
      </c>
      <c r="R63" s="21">
        <v>52.4</v>
      </c>
      <c r="S63" s="21">
        <v>44.0</v>
      </c>
      <c r="T63" s="21">
        <v>13.97</v>
      </c>
      <c r="U63" s="21">
        <v>1.0</v>
      </c>
      <c r="V63" s="21">
        <v>53.0</v>
      </c>
      <c r="W63" s="21">
        <v>222.0</v>
      </c>
      <c r="X63" s="21">
        <v>43.0</v>
      </c>
      <c r="Y63" s="21">
        <v>5.0</v>
      </c>
      <c r="Z63" s="21">
        <v>0.0</v>
      </c>
    </row>
    <row r="64">
      <c r="A64" s="4" t="s">
        <v>151</v>
      </c>
      <c r="B64" s="4">
        <v>7700.0</v>
      </c>
      <c r="C64" s="22">
        <v>42830.0</v>
      </c>
      <c r="D64" s="23">
        <v>0.8</v>
      </c>
      <c r="E64" s="20">
        <v>18.0</v>
      </c>
      <c r="F64" s="20">
        <v>53.2</v>
      </c>
      <c r="G64" s="20">
        <v>73.0</v>
      </c>
      <c r="H64" s="20">
        <v>15.56</v>
      </c>
      <c r="I64" s="20">
        <v>3.0</v>
      </c>
      <c r="J64" s="20">
        <v>62.0</v>
      </c>
      <c r="K64" s="20">
        <v>202.0</v>
      </c>
      <c r="L64" s="20">
        <v>52.0</v>
      </c>
      <c r="M64" s="20">
        <v>5.0</v>
      </c>
      <c r="N64" s="20">
        <v>0.0</v>
      </c>
      <c r="O64" s="24">
        <v>42831.0</v>
      </c>
      <c r="P64" s="25">
        <v>0.67</v>
      </c>
      <c r="Q64" s="21">
        <v>20.0</v>
      </c>
      <c r="R64" s="21">
        <v>52.3</v>
      </c>
      <c r="S64" s="21">
        <v>38.5</v>
      </c>
      <c r="T64" s="21">
        <v>13.95</v>
      </c>
      <c r="U64" s="21">
        <v>2.0</v>
      </c>
      <c r="V64" s="21">
        <v>60.0</v>
      </c>
      <c r="W64" s="21">
        <v>234.0</v>
      </c>
      <c r="X64" s="21">
        <v>60.0</v>
      </c>
      <c r="Y64" s="21">
        <v>4.0</v>
      </c>
      <c r="Z64" s="21">
        <v>0.0</v>
      </c>
    </row>
    <row r="65">
      <c r="A65" s="4" t="s">
        <v>211</v>
      </c>
      <c r="B65" s="4">
        <v>7400.0</v>
      </c>
      <c r="C65" s="22">
        <v>42830.0</v>
      </c>
      <c r="D65" s="23">
        <v>0.8</v>
      </c>
      <c r="E65" s="20">
        <v>18.0</v>
      </c>
      <c r="F65" s="20">
        <v>55.0</v>
      </c>
      <c r="G65" s="20">
        <v>65.0</v>
      </c>
      <c r="H65" s="20">
        <v>15.25</v>
      </c>
      <c r="I65" s="20">
        <v>1.0</v>
      </c>
      <c r="J65" s="20">
        <v>67.0</v>
      </c>
      <c r="K65" s="20">
        <v>197.0</v>
      </c>
      <c r="L65" s="20">
        <v>52.0</v>
      </c>
      <c r="M65" s="20">
        <v>7.0</v>
      </c>
      <c r="N65" s="20">
        <v>0.0</v>
      </c>
      <c r="O65" s="24">
        <v>42799.0</v>
      </c>
      <c r="P65" s="25">
        <v>0.6</v>
      </c>
      <c r="Q65" s="21">
        <v>16.0</v>
      </c>
      <c r="R65" s="21">
        <v>54.6</v>
      </c>
      <c r="S65" s="21">
        <v>50.0</v>
      </c>
      <c r="T65" s="21">
        <v>13.94</v>
      </c>
      <c r="U65" s="21">
        <v>1.0</v>
      </c>
      <c r="V65" s="21">
        <v>50.0</v>
      </c>
      <c r="W65" s="21">
        <v>186.0</v>
      </c>
      <c r="X65" s="21">
        <v>46.0</v>
      </c>
      <c r="Y65" s="21">
        <v>5.0</v>
      </c>
      <c r="Z65" s="21">
        <v>0.0</v>
      </c>
    </row>
    <row r="66">
      <c r="A66" s="4" t="s">
        <v>365</v>
      </c>
      <c r="B66" s="4">
        <v>6900.0</v>
      </c>
      <c r="C66" s="20" t="s">
        <v>578</v>
      </c>
      <c r="D66" s="23">
        <v>0.0</v>
      </c>
      <c r="E66" s="26"/>
      <c r="F66" s="20">
        <v>0.0</v>
      </c>
      <c r="G66" s="20">
        <v>0.0</v>
      </c>
      <c r="H66" s="20">
        <v>0.0</v>
      </c>
      <c r="I66" s="26"/>
      <c r="J66" s="26"/>
      <c r="K66" s="26"/>
      <c r="L66" s="26"/>
      <c r="M66" s="26"/>
      <c r="N66" s="26"/>
      <c r="O66" s="24">
        <v>42861.0</v>
      </c>
      <c r="P66" s="25">
        <v>0.83</v>
      </c>
      <c r="Q66" s="21">
        <v>22.0</v>
      </c>
      <c r="R66" s="21">
        <v>55.2</v>
      </c>
      <c r="S66" s="21">
        <v>56.5</v>
      </c>
      <c r="T66" s="21">
        <v>13.84</v>
      </c>
      <c r="U66" s="21">
        <v>1.0</v>
      </c>
      <c r="V66" s="21">
        <v>73.0</v>
      </c>
      <c r="W66" s="21">
        <v>242.0</v>
      </c>
      <c r="X66" s="21">
        <v>73.0</v>
      </c>
      <c r="Y66" s="21">
        <v>7.0</v>
      </c>
      <c r="Z66" s="21">
        <v>0.0</v>
      </c>
    </row>
    <row r="67">
      <c r="A67" s="4" t="s">
        <v>160</v>
      </c>
      <c r="B67" s="4">
        <v>7600.0</v>
      </c>
      <c r="C67" s="22">
        <v>42770.0</v>
      </c>
      <c r="D67" s="23">
        <v>0.5</v>
      </c>
      <c r="E67" s="20">
        <v>12.0</v>
      </c>
      <c r="F67" s="20">
        <v>66.0</v>
      </c>
      <c r="G67" s="20">
        <v>81.0</v>
      </c>
      <c r="H67" s="20">
        <v>16.21</v>
      </c>
      <c r="I67" s="20">
        <v>0.0</v>
      </c>
      <c r="J67" s="20">
        <v>47.0</v>
      </c>
      <c r="K67" s="20">
        <v>140.0</v>
      </c>
      <c r="L67" s="20">
        <v>25.0</v>
      </c>
      <c r="M67" s="20">
        <v>4.0</v>
      </c>
      <c r="N67" s="20">
        <v>0.0</v>
      </c>
      <c r="O67" s="24">
        <v>42892.0</v>
      </c>
      <c r="P67" s="25">
        <v>1.0</v>
      </c>
      <c r="Q67" s="21">
        <v>24.0</v>
      </c>
      <c r="R67" s="21">
        <v>41.7</v>
      </c>
      <c r="S67" s="21">
        <v>41.5</v>
      </c>
      <c r="T67" s="21">
        <v>13.73</v>
      </c>
      <c r="U67" s="21">
        <v>0.0</v>
      </c>
      <c r="V67" s="21">
        <v>81.0</v>
      </c>
      <c r="W67" s="21">
        <v>268.0</v>
      </c>
      <c r="X67" s="21">
        <v>71.0</v>
      </c>
      <c r="Y67" s="21">
        <v>12.0</v>
      </c>
      <c r="Z67" s="21">
        <v>0.0</v>
      </c>
    </row>
    <row r="68">
      <c r="A68" s="4" t="s">
        <v>40</v>
      </c>
      <c r="B68" s="4">
        <v>7100.0</v>
      </c>
      <c r="C68" s="22">
        <v>42797.0</v>
      </c>
      <c r="D68" s="23">
        <v>1.0</v>
      </c>
      <c r="E68" s="20">
        <v>12.0</v>
      </c>
      <c r="F68" s="20">
        <v>17.7</v>
      </c>
      <c r="G68" s="20">
        <v>15.0</v>
      </c>
      <c r="H68" s="20">
        <v>16.92</v>
      </c>
      <c r="I68" s="20">
        <v>0.0</v>
      </c>
      <c r="J68" s="20">
        <v>49.0</v>
      </c>
      <c r="K68" s="20">
        <v>141.0</v>
      </c>
      <c r="L68" s="20">
        <v>23.0</v>
      </c>
      <c r="M68" s="20">
        <v>3.0</v>
      </c>
      <c r="N68" s="20">
        <v>0.0</v>
      </c>
      <c r="O68" s="24">
        <v>42773.0</v>
      </c>
      <c r="P68" s="25">
        <v>0.29</v>
      </c>
      <c r="Q68" s="21">
        <v>18.0</v>
      </c>
      <c r="R68" s="21">
        <v>76.1</v>
      </c>
      <c r="S68" s="21">
        <v>100.0</v>
      </c>
      <c r="T68" s="21">
        <v>13.67</v>
      </c>
      <c r="U68" s="21">
        <v>1.0</v>
      </c>
      <c r="V68" s="21">
        <v>59.0</v>
      </c>
      <c r="W68" s="21">
        <v>195.0</v>
      </c>
      <c r="X68" s="21">
        <v>65.0</v>
      </c>
      <c r="Y68" s="21">
        <v>4.0</v>
      </c>
      <c r="Z68" s="21">
        <v>0.0</v>
      </c>
    </row>
    <row r="69">
      <c r="A69" s="4" t="s">
        <v>259</v>
      </c>
      <c r="B69" s="4">
        <v>7000.0</v>
      </c>
      <c r="C69" s="22">
        <v>42768.0</v>
      </c>
      <c r="D69" s="23">
        <v>1.0</v>
      </c>
      <c r="E69" s="20">
        <v>8.0</v>
      </c>
      <c r="F69" s="20">
        <v>38.5</v>
      </c>
      <c r="G69" s="20">
        <v>38.5</v>
      </c>
      <c r="H69" s="20">
        <v>16.25</v>
      </c>
      <c r="I69" s="20">
        <v>0.0</v>
      </c>
      <c r="J69" s="20">
        <v>31.0</v>
      </c>
      <c r="K69" s="20">
        <v>94.0</v>
      </c>
      <c r="L69" s="20">
        <v>18.0</v>
      </c>
      <c r="M69" s="20">
        <v>1.0</v>
      </c>
      <c r="N69" s="20">
        <v>0.0</v>
      </c>
      <c r="O69" s="24">
        <v>42771.0</v>
      </c>
      <c r="P69" s="25">
        <v>0.4</v>
      </c>
      <c r="Q69" s="21">
        <v>14.0</v>
      </c>
      <c r="R69" s="21">
        <v>84.0</v>
      </c>
      <c r="S69" s="21">
        <v>100.0</v>
      </c>
      <c r="T69" s="21">
        <v>13.64</v>
      </c>
      <c r="U69" s="21">
        <v>1.0</v>
      </c>
      <c r="V69" s="21">
        <v>44.0</v>
      </c>
      <c r="W69" s="21">
        <v>157.0</v>
      </c>
      <c r="X69" s="21">
        <v>45.0</v>
      </c>
      <c r="Y69" s="21">
        <v>5.0</v>
      </c>
      <c r="Z69" s="21">
        <v>0.0</v>
      </c>
    </row>
    <row r="70">
      <c r="A70" s="4" t="s">
        <v>205</v>
      </c>
      <c r="B70" s="4">
        <v>6700.0</v>
      </c>
      <c r="C70" s="22">
        <v>42830.0</v>
      </c>
      <c r="D70" s="23">
        <v>0.8</v>
      </c>
      <c r="E70" s="20">
        <v>18.0</v>
      </c>
      <c r="F70" s="20">
        <v>53.6</v>
      </c>
      <c r="G70" s="20">
        <v>53.0</v>
      </c>
      <c r="H70" s="20">
        <v>15.06</v>
      </c>
      <c r="I70" s="20">
        <v>1.0</v>
      </c>
      <c r="J70" s="20">
        <v>61.0</v>
      </c>
      <c r="K70" s="20">
        <v>213.0</v>
      </c>
      <c r="L70" s="20">
        <v>45.0</v>
      </c>
      <c r="M70" s="20">
        <v>4.0</v>
      </c>
      <c r="N70" s="20">
        <v>0.0</v>
      </c>
      <c r="O70" s="24">
        <v>42861.0</v>
      </c>
      <c r="P70" s="25">
        <v>0.83</v>
      </c>
      <c r="Q70" s="21">
        <v>22.0</v>
      </c>
      <c r="R70" s="21">
        <v>50.2</v>
      </c>
      <c r="S70" s="21">
        <v>53.5</v>
      </c>
      <c r="T70" s="21">
        <v>13.64</v>
      </c>
      <c r="U70" s="21">
        <v>1.0</v>
      </c>
      <c r="V70" s="21">
        <v>67.0</v>
      </c>
      <c r="W70" s="21">
        <v>258.0</v>
      </c>
      <c r="X70" s="21">
        <v>64.0</v>
      </c>
      <c r="Y70" s="21">
        <v>6.0</v>
      </c>
      <c r="Z70" s="21">
        <v>0.0</v>
      </c>
    </row>
    <row r="71">
      <c r="A71" s="4" t="s">
        <v>369</v>
      </c>
      <c r="B71" s="4">
        <v>6900.0</v>
      </c>
      <c r="C71" s="20" t="s">
        <v>578</v>
      </c>
      <c r="D71" s="23">
        <v>0.0</v>
      </c>
      <c r="E71" s="26"/>
      <c r="F71" s="20">
        <v>0.0</v>
      </c>
      <c r="G71" s="20">
        <v>0.0</v>
      </c>
      <c r="H71" s="20">
        <v>0.0</v>
      </c>
      <c r="I71" s="26"/>
      <c r="J71" s="26"/>
      <c r="K71" s="26"/>
      <c r="L71" s="26"/>
      <c r="M71" s="26"/>
      <c r="N71" s="26"/>
      <c r="O71" s="24">
        <v>42740.0</v>
      </c>
      <c r="P71" s="25">
        <v>0.2</v>
      </c>
      <c r="Q71" s="21">
        <v>11.0</v>
      </c>
      <c r="R71" s="21">
        <v>87.0</v>
      </c>
      <c r="S71" s="21">
        <v>100.0</v>
      </c>
      <c r="T71" s="21">
        <v>13.59</v>
      </c>
      <c r="U71" s="21">
        <v>1.0</v>
      </c>
      <c r="V71" s="21">
        <v>35.0</v>
      </c>
      <c r="W71" s="21">
        <v>122.0</v>
      </c>
      <c r="X71" s="21">
        <v>31.0</v>
      </c>
      <c r="Y71" s="21">
        <v>9.0</v>
      </c>
      <c r="Z71" s="21">
        <v>0.0</v>
      </c>
    </row>
    <row r="72">
      <c r="A72" s="4" t="s">
        <v>186</v>
      </c>
      <c r="B72" s="4">
        <v>7800.0</v>
      </c>
      <c r="C72" s="22">
        <v>42736.0</v>
      </c>
      <c r="D72" s="23">
        <v>1.0</v>
      </c>
      <c r="E72" s="20">
        <v>4.0</v>
      </c>
      <c r="F72" s="20">
        <v>41.0</v>
      </c>
      <c r="G72" s="20">
        <v>41.0</v>
      </c>
      <c r="H72" s="20">
        <v>15.25</v>
      </c>
      <c r="I72" s="20">
        <v>0.0</v>
      </c>
      <c r="J72" s="20">
        <v>14.0</v>
      </c>
      <c r="K72" s="20">
        <v>48.0</v>
      </c>
      <c r="L72" s="20">
        <v>10.0</v>
      </c>
      <c r="M72" s="20">
        <v>0.0</v>
      </c>
      <c r="N72" s="20">
        <v>0.0</v>
      </c>
      <c r="O72" s="24">
        <v>42799.0</v>
      </c>
      <c r="P72" s="25">
        <v>0.6</v>
      </c>
      <c r="Q72" s="21">
        <v>16.0</v>
      </c>
      <c r="R72" s="21">
        <v>49.8</v>
      </c>
      <c r="S72" s="21">
        <v>28.0</v>
      </c>
      <c r="T72" s="21">
        <v>13.5</v>
      </c>
      <c r="U72" s="21">
        <v>0.0</v>
      </c>
      <c r="V72" s="21">
        <v>47.0</v>
      </c>
      <c r="W72" s="21">
        <v>198.0</v>
      </c>
      <c r="X72" s="21">
        <v>38.0</v>
      </c>
      <c r="Y72" s="21">
        <v>5.0</v>
      </c>
      <c r="Z72" s="21">
        <v>0.0</v>
      </c>
    </row>
    <row r="73">
      <c r="A73" s="4" t="s">
        <v>356</v>
      </c>
      <c r="B73" s="4">
        <v>7200.0</v>
      </c>
      <c r="C73" s="20" t="s">
        <v>578</v>
      </c>
      <c r="D73" s="23">
        <v>0.0</v>
      </c>
      <c r="E73" s="26"/>
      <c r="F73" s="20">
        <v>0.0</v>
      </c>
      <c r="G73" s="20">
        <v>0.0</v>
      </c>
      <c r="H73" s="20">
        <v>0.0</v>
      </c>
      <c r="I73" s="26"/>
      <c r="J73" s="26"/>
      <c r="K73" s="26"/>
      <c r="L73" s="26"/>
      <c r="M73" s="26"/>
      <c r="N73" s="26"/>
      <c r="O73" s="24">
        <v>42800.0</v>
      </c>
      <c r="P73" s="25">
        <v>0.5</v>
      </c>
      <c r="Q73" s="21">
        <v>18.0</v>
      </c>
      <c r="R73" s="21">
        <v>62.8</v>
      </c>
      <c r="S73" s="21">
        <v>86.0</v>
      </c>
      <c r="T73" s="21">
        <v>13.47</v>
      </c>
      <c r="U73" s="21">
        <v>0.0</v>
      </c>
      <c r="V73" s="21">
        <v>59.0</v>
      </c>
      <c r="W73" s="21">
        <v>201.0</v>
      </c>
      <c r="X73" s="21">
        <v>58.0</v>
      </c>
      <c r="Y73" s="21">
        <v>6.0</v>
      </c>
      <c r="Z73" s="21">
        <v>0.0</v>
      </c>
    </row>
    <row r="74">
      <c r="A74" s="4" t="s">
        <v>307</v>
      </c>
      <c r="B74" s="4">
        <v>6700.0</v>
      </c>
      <c r="C74" s="22">
        <v>42737.0</v>
      </c>
      <c r="D74" s="23">
        <v>0.5</v>
      </c>
      <c r="E74" s="20">
        <v>6.0</v>
      </c>
      <c r="F74" s="20">
        <v>66.5</v>
      </c>
      <c r="G74" s="20">
        <v>66.5</v>
      </c>
      <c r="H74" s="20">
        <v>14.33</v>
      </c>
      <c r="I74" s="20">
        <v>0.0</v>
      </c>
      <c r="J74" s="20">
        <v>20.0</v>
      </c>
      <c r="K74" s="20">
        <v>71.0</v>
      </c>
      <c r="L74" s="20">
        <v>15.0</v>
      </c>
      <c r="M74" s="20">
        <v>2.0</v>
      </c>
      <c r="N74" s="20">
        <v>0.0</v>
      </c>
      <c r="O74" s="24">
        <v>42771.0</v>
      </c>
      <c r="P74" s="25">
        <v>0.4</v>
      </c>
      <c r="Q74" s="21">
        <v>14.0</v>
      </c>
      <c r="R74" s="21">
        <v>75.2</v>
      </c>
      <c r="S74" s="21">
        <v>100.0</v>
      </c>
      <c r="T74" s="21">
        <v>13.43</v>
      </c>
      <c r="U74" s="21">
        <v>1.0</v>
      </c>
      <c r="V74" s="21">
        <v>40.0</v>
      </c>
      <c r="W74" s="21">
        <v>168.0</v>
      </c>
      <c r="X74" s="21">
        <v>38.0</v>
      </c>
      <c r="Y74" s="21">
        <v>5.0</v>
      </c>
      <c r="Z74" s="21">
        <v>0.0</v>
      </c>
    </row>
    <row r="75">
      <c r="A75" s="4" t="s">
        <v>83</v>
      </c>
      <c r="B75" s="4">
        <v>6800.0</v>
      </c>
      <c r="C75" s="22">
        <v>42860.0</v>
      </c>
      <c r="D75" s="23">
        <v>1.0</v>
      </c>
      <c r="E75" s="20">
        <v>20.0</v>
      </c>
      <c r="F75" s="20">
        <v>22.8</v>
      </c>
      <c r="G75" s="20">
        <v>29.0</v>
      </c>
      <c r="H75" s="20">
        <v>18.58</v>
      </c>
      <c r="I75" s="20">
        <v>6.0</v>
      </c>
      <c r="J75" s="20">
        <v>78.0</v>
      </c>
      <c r="K75" s="20">
        <v>229.0</v>
      </c>
      <c r="L75" s="20">
        <v>44.0</v>
      </c>
      <c r="M75" s="20">
        <v>3.0</v>
      </c>
      <c r="N75" s="20">
        <v>0.0</v>
      </c>
      <c r="O75" s="24">
        <v>42800.0</v>
      </c>
      <c r="P75" s="25">
        <v>0.5</v>
      </c>
      <c r="Q75" s="21">
        <v>18.0</v>
      </c>
      <c r="R75" s="21">
        <v>78.3</v>
      </c>
      <c r="S75" s="21">
        <v>85.0</v>
      </c>
      <c r="T75" s="21">
        <v>13.36</v>
      </c>
      <c r="U75" s="21">
        <v>0.0</v>
      </c>
      <c r="V75" s="21">
        <v>59.0</v>
      </c>
      <c r="W75" s="21">
        <v>201.0</v>
      </c>
      <c r="X75" s="21">
        <v>54.0</v>
      </c>
      <c r="Y75" s="21">
        <v>10.0</v>
      </c>
      <c r="Z75" s="21">
        <v>0.0</v>
      </c>
    </row>
    <row r="76">
      <c r="A76" s="4" t="s">
        <v>189</v>
      </c>
      <c r="B76" s="4">
        <v>7000.0</v>
      </c>
      <c r="C76" s="22">
        <v>42830.0</v>
      </c>
      <c r="D76" s="23">
        <v>0.8</v>
      </c>
      <c r="E76" s="20">
        <v>18.0</v>
      </c>
      <c r="F76" s="20">
        <v>54.2</v>
      </c>
      <c r="G76" s="20">
        <v>60.0</v>
      </c>
      <c r="H76" s="20">
        <v>15.44</v>
      </c>
      <c r="I76" s="20">
        <v>2.0</v>
      </c>
      <c r="J76" s="20">
        <v>62.0</v>
      </c>
      <c r="K76" s="20">
        <v>208.0</v>
      </c>
      <c r="L76" s="20">
        <v>48.0</v>
      </c>
      <c r="M76" s="20">
        <v>4.0</v>
      </c>
      <c r="N76" s="20">
        <v>0.0</v>
      </c>
      <c r="O76" s="24">
        <v>42862.0</v>
      </c>
      <c r="P76" s="25">
        <v>0.71</v>
      </c>
      <c r="Q76" s="21">
        <v>23.0</v>
      </c>
      <c r="R76" s="21">
        <v>59.3</v>
      </c>
      <c r="S76" s="21">
        <v>54.0</v>
      </c>
      <c r="T76" s="21">
        <v>13.28</v>
      </c>
      <c r="U76" s="21">
        <v>1.0</v>
      </c>
      <c r="V76" s="21">
        <v>68.0</v>
      </c>
      <c r="W76" s="21">
        <v>269.0</v>
      </c>
      <c r="X76" s="21">
        <v>70.0</v>
      </c>
      <c r="Y76" s="21">
        <v>6.0</v>
      </c>
      <c r="Z76" s="21">
        <v>0.0</v>
      </c>
    </row>
    <row r="77">
      <c r="A77" s="4" t="s">
        <v>407</v>
      </c>
      <c r="B77" s="4">
        <v>6700.0</v>
      </c>
      <c r="C77" s="20" t="s">
        <v>578</v>
      </c>
      <c r="D77" s="23">
        <v>0.0</v>
      </c>
      <c r="E77" s="26"/>
      <c r="F77" s="20">
        <v>0.0</v>
      </c>
      <c r="G77" s="20">
        <v>0.0</v>
      </c>
      <c r="H77" s="20">
        <v>0.0</v>
      </c>
      <c r="I77" s="26"/>
      <c r="J77" s="26"/>
      <c r="K77" s="26"/>
      <c r="L77" s="26"/>
      <c r="M77" s="26"/>
      <c r="N77" s="26"/>
      <c r="O77" s="24">
        <v>42800.0</v>
      </c>
      <c r="P77" s="25">
        <v>0.5</v>
      </c>
      <c r="Q77" s="21">
        <v>18.0</v>
      </c>
      <c r="R77" s="21">
        <v>66.5</v>
      </c>
      <c r="S77" s="21">
        <v>77.0</v>
      </c>
      <c r="T77" s="21">
        <v>13.28</v>
      </c>
      <c r="U77" s="21">
        <v>0.0</v>
      </c>
      <c r="V77" s="21">
        <v>55.0</v>
      </c>
      <c r="W77" s="21">
        <v>212.0</v>
      </c>
      <c r="X77" s="21">
        <v>50.0</v>
      </c>
      <c r="Y77" s="21">
        <v>7.0</v>
      </c>
      <c r="Z77" s="21">
        <v>0.0</v>
      </c>
    </row>
    <row r="78">
      <c r="A78" s="4" t="s">
        <v>19</v>
      </c>
      <c r="B78" s="4">
        <v>9100.0</v>
      </c>
      <c r="C78" s="22">
        <v>42797.0</v>
      </c>
      <c r="D78" s="23">
        <v>1.0</v>
      </c>
      <c r="E78" s="20">
        <v>12.0</v>
      </c>
      <c r="F78" s="20">
        <v>7.3</v>
      </c>
      <c r="G78" s="20">
        <v>8.0</v>
      </c>
      <c r="H78" s="20">
        <v>20.21</v>
      </c>
      <c r="I78" s="20">
        <v>3.0</v>
      </c>
      <c r="J78" s="20">
        <v>55.0</v>
      </c>
      <c r="K78" s="20">
        <v>134.0</v>
      </c>
      <c r="L78" s="20">
        <v>21.0</v>
      </c>
      <c r="M78" s="20">
        <v>3.0</v>
      </c>
      <c r="N78" s="20">
        <v>0.0</v>
      </c>
      <c r="O78" s="24">
        <v>42798.0</v>
      </c>
      <c r="P78" s="25">
        <v>0.75</v>
      </c>
      <c r="Q78" s="21">
        <v>14.0</v>
      </c>
      <c r="R78" s="21">
        <v>40.5</v>
      </c>
      <c r="S78" s="21">
        <v>30.0</v>
      </c>
      <c r="T78" s="21">
        <v>13.25</v>
      </c>
      <c r="U78" s="21">
        <v>2.0</v>
      </c>
      <c r="V78" s="21">
        <v>36.0</v>
      </c>
      <c r="W78" s="21">
        <v>170.0</v>
      </c>
      <c r="X78" s="21">
        <v>41.0</v>
      </c>
      <c r="Y78" s="21">
        <v>3.0</v>
      </c>
      <c r="Z78" s="21">
        <v>0.0</v>
      </c>
    </row>
    <row r="79">
      <c r="A79" s="4" t="s">
        <v>376</v>
      </c>
      <c r="B79" s="4">
        <v>6900.0</v>
      </c>
      <c r="C79" s="20" t="s">
        <v>578</v>
      </c>
      <c r="D79" s="23">
        <v>0.0</v>
      </c>
      <c r="E79" s="26"/>
      <c r="F79" s="20">
        <v>0.0</v>
      </c>
      <c r="G79" s="20">
        <v>0.0</v>
      </c>
      <c r="H79" s="20">
        <v>0.0</v>
      </c>
      <c r="I79" s="26"/>
      <c r="J79" s="26"/>
      <c r="K79" s="26"/>
      <c r="L79" s="26"/>
      <c r="M79" s="26"/>
      <c r="N79" s="26"/>
      <c r="O79" s="24">
        <v>42861.0</v>
      </c>
      <c r="P79" s="25">
        <v>0.83</v>
      </c>
      <c r="Q79" s="21">
        <v>22.0</v>
      </c>
      <c r="R79" s="21">
        <v>56.7</v>
      </c>
      <c r="S79" s="21">
        <v>61.0</v>
      </c>
      <c r="T79" s="21">
        <v>13.0</v>
      </c>
      <c r="U79" s="21">
        <v>1.0</v>
      </c>
      <c r="V79" s="21">
        <v>65.0</v>
      </c>
      <c r="W79" s="21">
        <v>253.0</v>
      </c>
      <c r="X79" s="21">
        <v>67.0</v>
      </c>
      <c r="Y79" s="21">
        <v>10.0</v>
      </c>
      <c r="Z79" s="21">
        <v>0.0</v>
      </c>
    </row>
    <row r="80">
      <c r="A80" s="4" t="s">
        <v>340</v>
      </c>
      <c r="B80" s="4">
        <v>7400.0</v>
      </c>
      <c r="C80" s="20" t="s">
        <v>578</v>
      </c>
      <c r="D80" s="23">
        <v>0.0</v>
      </c>
      <c r="E80" s="26"/>
      <c r="F80" s="20">
        <v>0.0</v>
      </c>
      <c r="G80" s="20">
        <v>0.0</v>
      </c>
      <c r="H80" s="20">
        <v>0.0</v>
      </c>
      <c r="I80" s="26"/>
      <c r="J80" s="26"/>
      <c r="K80" s="26"/>
      <c r="L80" s="26"/>
      <c r="M80" s="26"/>
      <c r="N80" s="26"/>
      <c r="O80" s="24">
        <v>42831.0</v>
      </c>
      <c r="P80" s="25">
        <v>0.67</v>
      </c>
      <c r="Q80" s="21">
        <v>20.0</v>
      </c>
      <c r="R80" s="21">
        <v>57.8</v>
      </c>
      <c r="S80" s="21">
        <v>50.0</v>
      </c>
      <c r="T80" s="21">
        <v>12.85</v>
      </c>
      <c r="U80" s="21">
        <v>0.0</v>
      </c>
      <c r="V80" s="21">
        <v>62.0</v>
      </c>
      <c r="W80" s="21">
        <v>225.0</v>
      </c>
      <c r="X80" s="21">
        <v>63.0</v>
      </c>
      <c r="Y80" s="21">
        <v>10.0</v>
      </c>
      <c r="Z80" s="21">
        <v>0.0</v>
      </c>
    </row>
    <row r="81">
      <c r="A81" s="4" t="s">
        <v>282</v>
      </c>
      <c r="B81" s="4">
        <v>6800.0</v>
      </c>
      <c r="C81" s="20" t="s">
        <v>605</v>
      </c>
      <c r="D81" s="23">
        <v>0.0</v>
      </c>
      <c r="E81" s="20">
        <v>8.0</v>
      </c>
      <c r="F81" s="20">
        <v>100.0</v>
      </c>
      <c r="G81" s="20">
        <v>100.0</v>
      </c>
      <c r="H81" s="20">
        <v>12.06</v>
      </c>
      <c r="I81" s="20">
        <v>0.0</v>
      </c>
      <c r="J81" s="20">
        <v>26.0</v>
      </c>
      <c r="K81" s="20">
        <v>81.0</v>
      </c>
      <c r="L81" s="20">
        <v>30.0</v>
      </c>
      <c r="M81" s="20">
        <v>7.0</v>
      </c>
      <c r="N81" s="20">
        <v>0.0</v>
      </c>
      <c r="O81" s="24">
        <v>42772.0</v>
      </c>
      <c r="P81" s="25">
        <v>0.33</v>
      </c>
      <c r="Q81" s="21">
        <v>15.0</v>
      </c>
      <c r="R81" s="21">
        <v>70.7</v>
      </c>
      <c r="S81" s="21">
        <v>100.0</v>
      </c>
      <c r="T81" s="21">
        <v>12.73</v>
      </c>
      <c r="U81" s="21">
        <v>0.0</v>
      </c>
      <c r="V81" s="21">
        <v>46.0</v>
      </c>
      <c r="W81" s="21">
        <v>159.0</v>
      </c>
      <c r="X81" s="21">
        <v>41.0</v>
      </c>
      <c r="Y81" s="21">
        <v>6.0</v>
      </c>
      <c r="Z81" s="21">
        <v>0.0</v>
      </c>
    </row>
    <row r="82">
      <c r="A82" s="4" t="s">
        <v>167</v>
      </c>
      <c r="B82" s="4">
        <v>7500.0</v>
      </c>
      <c r="C82" s="22">
        <v>42830.0</v>
      </c>
      <c r="D82" s="23">
        <v>0.8</v>
      </c>
      <c r="E82" s="20">
        <v>18.0</v>
      </c>
      <c r="F82" s="20">
        <v>51.0</v>
      </c>
      <c r="G82" s="20">
        <v>45.0</v>
      </c>
      <c r="H82" s="20">
        <v>17.0</v>
      </c>
      <c r="I82" s="20">
        <v>1.0</v>
      </c>
      <c r="J82" s="20">
        <v>77.0</v>
      </c>
      <c r="K82" s="20">
        <v>194.0</v>
      </c>
      <c r="L82" s="20">
        <v>44.0</v>
      </c>
      <c r="M82" s="20">
        <v>8.0</v>
      </c>
      <c r="N82" s="20">
        <v>0.0</v>
      </c>
      <c r="O82" s="24">
        <v>42799.0</v>
      </c>
      <c r="P82" s="25">
        <v>0.6</v>
      </c>
      <c r="Q82" s="21">
        <v>16.0</v>
      </c>
      <c r="R82" s="21">
        <v>62.6</v>
      </c>
      <c r="S82" s="21">
        <v>54.0</v>
      </c>
      <c r="T82" s="21">
        <v>12.41</v>
      </c>
      <c r="U82" s="21">
        <v>1.0</v>
      </c>
      <c r="V82" s="21">
        <v>45.0</v>
      </c>
      <c r="W82" s="21">
        <v>180.0</v>
      </c>
      <c r="X82" s="21">
        <v>55.0</v>
      </c>
      <c r="Y82" s="21">
        <v>7.0</v>
      </c>
      <c r="Z82" s="21">
        <v>0.0</v>
      </c>
    </row>
    <row r="83">
      <c r="A83" s="4" t="s">
        <v>287</v>
      </c>
      <c r="B83" s="4">
        <v>6800.0</v>
      </c>
      <c r="C83" s="22">
        <v>42799.0</v>
      </c>
      <c r="D83" s="23">
        <v>0.6</v>
      </c>
      <c r="E83" s="20">
        <v>16.0</v>
      </c>
      <c r="F83" s="20">
        <v>61.4</v>
      </c>
      <c r="G83" s="20">
        <v>69.0</v>
      </c>
      <c r="H83" s="20">
        <v>14.81</v>
      </c>
      <c r="I83" s="20">
        <v>2.0</v>
      </c>
      <c r="J83" s="20">
        <v>50.0</v>
      </c>
      <c r="K83" s="20">
        <v>191.0</v>
      </c>
      <c r="L83" s="20">
        <v>41.0</v>
      </c>
      <c r="M83" s="20">
        <v>4.0</v>
      </c>
      <c r="N83" s="20">
        <v>0.0</v>
      </c>
      <c r="O83" s="24">
        <v>42772.0</v>
      </c>
      <c r="P83" s="25">
        <v>0.33</v>
      </c>
      <c r="Q83" s="21">
        <v>15.0</v>
      </c>
      <c r="R83" s="21">
        <v>87.7</v>
      </c>
      <c r="S83" s="21">
        <v>100.0</v>
      </c>
      <c r="T83" s="21">
        <v>12.33</v>
      </c>
      <c r="U83" s="21">
        <v>3.0</v>
      </c>
      <c r="V83" s="21">
        <v>35.0</v>
      </c>
      <c r="W83" s="21">
        <v>177.0</v>
      </c>
      <c r="X83" s="21">
        <v>45.0</v>
      </c>
      <c r="Y83" s="21">
        <v>10.0</v>
      </c>
      <c r="Z83" s="21">
        <v>0.0</v>
      </c>
    </row>
    <row r="84">
      <c r="A84" s="4" t="s">
        <v>44</v>
      </c>
      <c r="B84" s="4">
        <v>8400.0</v>
      </c>
      <c r="C84" s="22">
        <v>42768.0</v>
      </c>
      <c r="D84" s="23">
        <v>1.0</v>
      </c>
      <c r="E84" s="20">
        <v>8.0</v>
      </c>
      <c r="F84" s="20">
        <v>14.0</v>
      </c>
      <c r="G84" s="20">
        <v>14.0</v>
      </c>
      <c r="H84" s="20">
        <v>20.31</v>
      </c>
      <c r="I84" s="20">
        <v>1.0</v>
      </c>
      <c r="J84" s="20">
        <v>41.0</v>
      </c>
      <c r="K84" s="20">
        <v>83.0</v>
      </c>
      <c r="L84" s="20">
        <v>18.0</v>
      </c>
      <c r="M84" s="20">
        <v>1.0</v>
      </c>
      <c r="N84" s="20">
        <v>0.0</v>
      </c>
      <c r="O84" s="24">
        <v>42769.0</v>
      </c>
      <c r="P84" s="25">
        <v>0.67</v>
      </c>
      <c r="Q84" s="21">
        <v>10.0</v>
      </c>
      <c r="R84" s="21">
        <v>58.7</v>
      </c>
      <c r="S84" s="21">
        <v>39.0</v>
      </c>
      <c r="T84" s="21">
        <v>12.3</v>
      </c>
      <c r="U84" s="21">
        <v>1.0</v>
      </c>
      <c r="V84" s="21">
        <v>24.0</v>
      </c>
      <c r="W84" s="21">
        <v>123.0</v>
      </c>
      <c r="X84" s="21">
        <v>27.0</v>
      </c>
      <c r="Y84" s="21">
        <v>5.0</v>
      </c>
      <c r="Z84" s="21">
        <v>0.0</v>
      </c>
    </row>
    <row r="85">
      <c r="A85" s="4" t="s">
        <v>118</v>
      </c>
      <c r="B85" s="4">
        <v>6900.0</v>
      </c>
      <c r="C85" s="22">
        <v>42736.0</v>
      </c>
      <c r="D85" s="23">
        <v>1.0</v>
      </c>
      <c r="E85" s="20">
        <v>4.0</v>
      </c>
      <c r="F85" s="20">
        <v>33.0</v>
      </c>
      <c r="G85" s="20">
        <v>33.0</v>
      </c>
      <c r="H85" s="20">
        <v>18.38</v>
      </c>
      <c r="I85" s="20">
        <v>0.0</v>
      </c>
      <c r="J85" s="20">
        <v>21.0</v>
      </c>
      <c r="K85" s="20">
        <v>37.0</v>
      </c>
      <c r="L85" s="20">
        <v>12.0</v>
      </c>
      <c r="M85" s="20">
        <v>2.0</v>
      </c>
      <c r="N85" s="20">
        <v>0.0</v>
      </c>
      <c r="O85" s="24">
        <v>42772.0</v>
      </c>
      <c r="P85" s="25">
        <v>0.33</v>
      </c>
      <c r="Q85" s="21">
        <v>16.0</v>
      </c>
      <c r="R85" s="21">
        <v>79.8</v>
      </c>
      <c r="S85" s="21">
        <v>100.0</v>
      </c>
      <c r="T85" s="21">
        <v>12.06</v>
      </c>
      <c r="U85" s="21">
        <v>2.0</v>
      </c>
      <c r="V85" s="21">
        <v>41.0</v>
      </c>
      <c r="W85" s="21">
        <v>179.0</v>
      </c>
      <c r="X85" s="21">
        <v>61.0</v>
      </c>
      <c r="Y85" s="21">
        <v>5.0</v>
      </c>
      <c r="Z85" s="21">
        <v>0.0</v>
      </c>
    </row>
    <row r="86">
      <c r="A86" s="4" t="s">
        <v>277</v>
      </c>
      <c r="B86" s="4">
        <v>6800.0</v>
      </c>
      <c r="C86" s="22">
        <v>42798.0</v>
      </c>
      <c r="D86" s="23">
        <v>0.75</v>
      </c>
      <c r="E86" s="20">
        <v>14.0</v>
      </c>
      <c r="F86" s="20">
        <v>61.0</v>
      </c>
      <c r="G86" s="20">
        <v>71.0</v>
      </c>
      <c r="H86" s="20">
        <v>14.79</v>
      </c>
      <c r="I86" s="20">
        <v>1.0</v>
      </c>
      <c r="J86" s="20">
        <v>46.0</v>
      </c>
      <c r="K86" s="20">
        <v>166.0</v>
      </c>
      <c r="L86" s="20">
        <v>34.0</v>
      </c>
      <c r="M86" s="20">
        <v>5.0</v>
      </c>
      <c r="N86" s="20">
        <v>0.0</v>
      </c>
      <c r="O86" s="24">
        <v>42831.0</v>
      </c>
      <c r="P86" s="25">
        <v>0.67</v>
      </c>
      <c r="Q86" s="21">
        <v>20.0</v>
      </c>
      <c r="R86" s="21">
        <v>68.0</v>
      </c>
      <c r="S86" s="21">
        <v>67.0</v>
      </c>
      <c r="T86" s="21">
        <v>11.8</v>
      </c>
      <c r="U86" s="21">
        <v>1.0</v>
      </c>
      <c r="V86" s="21">
        <v>53.0</v>
      </c>
      <c r="W86" s="21">
        <v>228.0</v>
      </c>
      <c r="X86" s="21">
        <v>66.0</v>
      </c>
      <c r="Y86" s="21">
        <v>12.0</v>
      </c>
      <c r="Z86" s="21">
        <v>0.0</v>
      </c>
    </row>
    <row r="87">
      <c r="A87" s="4" t="s">
        <v>224</v>
      </c>
      <c r="B87" s="4">
        <v>7100.0</v>
      </c>
      <c r="C87" s="22">
        <v>42736.0</v>
      </c>
      <c r="D87" s="23">
        <v>1.0</v>
      </c>
      <c r="E87" s="20">
        <v>4.0</v>
      </c>
      <c r="F87" s="20">
        <v>46.0</v>
      </c>
      <c r="G87" s="20">
        <v>46.0</v>
      </c>
      <c r="H87" s="20">
        <v>15.5</v>
      </c>
      <c r="I87" s="20">
        <v>0.0</v>
      </c>
      <c r="J87" s="20">
        <v>15.0</v>
      </c>
      <c r="K87" s="20">
        <v>46.0</v>
      </c>
      <c r="L87" s="20">
        <v>10.0</v>
      </c>
      <c r="M87" s="20">
        <v>1.0</v>
      </c>
      <c r="N87" s="20">
        <v>0.0</v>
      </c>
      <c r="O87" s="24">
        <v>42741.0</v>
      </c>
      <c r="P87" s="25">
        <v>0.17</v>
      </c>
      <c r="Q87" s="21">
        <v>14.0</v>
      </c>
      <c r="R87" s="21">
        <v>84.2</v>
      </c>
      <c r="S87" s="21">
        <v>100.0</v>
      </c>
      <c r="T87" s="21">
        <v>11.64</v>
      </c>
      <c r="U87" s="21">
        <v>0.0</v>
      </c>
      <c r="V87" s="21">
        <v>39.0</v>
      </c>
      <c r="W87" s="21">
        <v>156.0</v>
      </c>
      <c r="X87" s="21">
        <v>50.0</v>
      </c>
      <c r="Y87" s="21">
        <v>7.0</v>
      </c>
      <c r="Z87" s="21">
        <v>0.0</v>
      </c>
    </row>
    <row r="88">
      <c r="A88" s="4" t="s">
        <v>362</v>
      </c>
      <c r="B88" s="4">
        <v>7000.0</v>
      </c>
      <c r="C88" s="20" t="s">
        <v>578</v>
      </c>
      <c r="D88" s="23">
        <v>0.0</v>
      </c>
      <c r="E88" s="26"/>
      <c r="F88" s="20">
        <v>0.0</v>
      </c>
      <c r="G88" s="20">
        <v>0.0</v>
      </c>
      <c r="H88" s="20">
        <v>0.0</v>
      </c>
      <c r="I88" s="26"/>
      <c r="J88" s="26"/>
      <c r="K88" s="26"/>
      <c r="L88" s="26"/>
      <c r="M88" s="26"/>
      <c r="N88" s="26"/>
      <c r="O88" s="24">
        <v>42741.0</v>
      </c>
      <c r="P88" s="25">
        <v>0.17</v>
      </c>
      <c r="Q88" s="21">
        <v>14.0</v>
      </c>
      <c r="R88" s="21">
        <v>93.8</v>
      </c>
      <c r="S88" s="21">
        <v>100.0</v>
      </c>
      <c r="T88" s="21">
        <v>11.21</v>
      </c>
      <c r="U88" s="21">
        <v>0.0</v>
      </c>
      <c r="V88" s="21">
        <v>39.0</v>
      </c>
      <c r="W88" s="21">
        <v>151.0</v>
      </c>
      <c r="X88" s="21">
        <v>53.0</v>
      </c>
      <c r="Y88" s="21">
        <v>9.0</v>
      </c>
      <c r="Z88" s="21">
        <v>0.0</v>
      </c>
    </row>
    <row r="89">
      <c r="A89" s="4" t="s">
        <v>176</v>
      </c>
      <c r="B89" s="4">
        <v>6900.0</v>
      </c>
      <c r="C89" s="22">
        <v>42829.0</v>
      </c>
      <c r="D89" s="23">
        <v>1.0</v>
      </c>
      <c r="E89" s="20">
        <v>16.0</v>
      </c>
      <c r="F89" s="20">
        <v>46.5</v>
      </c>
      <c r="G89" s="20">
        <v>47.0</v>
      </c>
      <c r="H89" s="20">
        <v>15.63</v>
      </c>
      <c r="I89" s="20">
        <v>1.0</v>
      </c>
      <c r="J89" s="20">
        <v>61.0</v>
      </c>
      <c r="K89" s="20">
        <v>173.0</v>
      </c>
      <c r="L89" s="20">
        <v>51.0</v>
      </c>
      <c r="M89" s="20">
        <v>2.0</v>
      </c>
      <c r="N89" s="20">
        <v>0.0</v>
      </c>
      <c r="O89" s="24">
        <v>42740.0</v>
      </c>
      <c r="P89" s="25">
        <v>0.2</v>
      </c>
      <c r="Q89" s="21">
        <v>12.0</v>
      </c>
      <c r="R89" s="21">
        <v>84.8</v>
      </c>
      <c r="S89" s="21">
        <v>100.0</v>
      </c>
      <c r="T89" s="21">
        <v>11.04</v>
      </c>
      <c r="U89" s="21">
        <v>0.0</v>
      </c>
      <c r="V89" s="21">
        <v>35.0</v>
      </c>
      <c r="W89" s="21">
        <v>121.0</v>
      </c>
      <c r="X89" s="21">
        <v>54.0</v>
      </c>
      <c r="Y89" s="21">
        <v>6.0</v>
      </c>
      <c r="Z89" s="21">
        <v>0.0</v>
      </c>
    </row>
    <row r="90">
      <c r="A90" s="4" t="s">
        <v>154</v>
      </c>
      <c r="B90" s="4">
        <v>7700.0</v>
      </c>
      <c r="C90" s="22">
        <v>42798.0</v>
      </c>
      <c r="D90" s="23">
        <v>0.75</v>
      </c>
      <c r="E90" s="20">
        <v>13.0</v>
      </c>
      <c r="F90" s="20">
        <v>56.5</v>
      </c>
      <c r="G90" s="20">
        <v>49.5</v>
      </c>
      <c r="H90" s="20">
        <v>14.92</v>
      </c>
      <c r="I90" s="20">
        <v>0.0</v>
      </c>
      <c r="J90" s="20">
        <v>47.0</v>
      </c>
      <c r="K90" s="20">
        <v>149.0</v>
      </c>
      <c r="L90" s="20">
        <v>33.0</v>
      </c>
      <c r="M90" s="20">
        <v>5.0</v>
      </c>
      <c r="N90" s="20">
        <v>0.0</v>
      </c>
      <c r="O90" s="24">
        <v>42799.0</v>
      </c>
      <c r="P90" s="25">
        <v>0.6</v>
      </c>
      <c r="Q90" s="21">
        <v>15.0</v>
      </c>
      <c r="R90" s="21">
        <v>66.6</v>
      </c>
      <c r="S90" s="21">
        <v>69.0</v>
      </c>
      <c r="T90" s="21">
        <v>11.03</v>
      </c>
      <c r="U90" s="21">
        <v>1.0</v>
      </c>
      <c r="V90" s="21">
        <v>36.0</v>
      </c>
      <c r="W90" s="21">
        <v>160.0</v>
      </c>
      <c r="X90" s="21">
        <v>49.0</v>
      </c>
      <c r="Y90" s="21">
        <v>6.0</v>
      </c>
      <c r="Z90" s="21">
        <v>0.0</v>
      </c>
    </row>
    <row r="91">
      <c r="A91" s="4" t="s">
        <v>38</v>
      </c>
      <c r="B91" s="4">
        <v>6700.0</v>
      </c>
      <c r="C91" s="22">
        <v>42736.0</v>
      </c>
      <c r="D91" s="23">
        <v>1.0</v>
      </c>
      <c r="E91" s="20">
        <v>4.0</v>
      </c>
      <c r="F91" s="20">
        <v>15.0</v>
      </c>
      <c r="G91" s="20">
        <v>15.0</v>
      </c>
      <c r="H91" s="20">
        <v>17.13</v>
      </c>
      <c r="I91" s="20">
        <v>0.0</v>
      </c>
      <c r="J91" s="20">
        <v>16.0</v>
      </c>
      <c r="K91" s="20">
        <v>49.0</v>
      </c>
      <c r="L91" s="20">
        <v>6.0</v>
      </c>
      <c r="M91" s="20">
        <v>1.0</v>
      </c>
      <c r="N91" s="20">
        <v>0.0</v>
      </c>
      <c r="O91" s="24">
        <v>42772.0</v>
      </c>
      <c r="P91" s="25">
        <v>0.33</v>
      </c>
      <c r="Q91" s="21">
        <v>15.0</v>
      </c>
      <c r="R91" s="21">
        <v>82.3</v>
      </c>
      <c r="S91" s="21">
        <v>100.0</v>
      </c>
      <c r="T91" s="21">
        <v>10.83</v>
      </c>
      <c r="U91" s="21">
        <v>1.0</v>
      </c>
      <c r="V91" s="21">
        <v>34.0</v>
      </c>
      <c r="W91" s="21">
        <v>175.0</v>
      </c>
      <c r="X91" s="21">
        <v>50.0</v>
      </c>
      <c r="Y91" s="21">
        <v>10.0</v>
      </c>
      <c r="Z91" s="21">
        <v>0.0</v>
      </c>
    </row>
    <row r="92">
      <c r="A92" s="4" t="s">
        <v>149</v>
      </c>
      <c r="B92" s="4">
        <v>6700.0</v>
      </c>
      <c r="C92" s="22">
        <v>42768.0</v>
      </c>
      <c r="D92" s="23">
        <v>1.0</v>
      </c>
      <c r="E92" s="20">
        <v>8.0</v>
      </c>
      <c r="F92" s="20">
        <v>36.5</v>
      </c>
      <c r="G92" s="20">
        <v>36.5</v>
      </c>
      <c r="H92" s="20">
        <v>17.25</v>
      </c>
      <c r="I92" s="20">
        <v>1.0</v>
      </c>
      <c r="J92" s="20">
        <v>31.0</v>
      </c>
      <c r="K92" s="20">
        <v>95.0</v>
      </c>
      <c r="L92" s="20">
        <v>13.0</v>
      </c>
      <c r="M92" s="20">
        <v>4.0</v>
      </c>
      <c r="N92" s="20">
        <v>0.0</v>
      </c>
      <c r="O92" s="21" t="s">
        <v>613</v>
      </c>
      <c r="P92" s="25">
        <v>0.0</v>
      </c>
      <c r="Q92" s="21">
        <v>10.0</v>
      </c>
      <c r="R92" s="21">
        <v>100.0</v>
      </c>
      <c r="S92" s="21">
        <v>100.0</v>
      </c>
      <c r="T92" s="21">
        <v>10.6</v>
      </c>
      <c r="U92" s="21">
        <v>0.0</v>
      </c>
      <c r="V92" s="21">
        <v>25.0</v>
      </c>
      <c r="W92" s="21">
        <v>112.0</v>
      </c>
      <c r="X92" s="21">
        <v>36.0</v>
      </c>
      <c r="Y92" s="21">
        <v>7.0</v>
      </c>
      <c r="Z92" s="21">
        <v>0.0</v>
      </c>
    </row>
    <row r="93">
      <c r="A93" s="4" t="s">
        <v>67</v>
      </c>
      <c r="B93" s="4">
        <v>7900.0</v>
      </c>
      <c r="C93" s="22">
        <v>42829.0</v>
      </c>
      <c r="D93" s="23">
        <v>1.0</v>
      </c>
      <c r="E93" s="20">
        <v>16.0</v>
      </c>
      <c r="F93" s="20">
        <v>20.0</v>
      </c>
      <c r="G93" s="20">
        <v>11.5</v>
      </c>
      <c r="H93" s="20">
        <v>18.25</v>
      </c>
      <c r="I93" s="20">
        <v>3.0</v>
      </c>
      <c r="J93" s="20">
        <v>63.0</v>
      </c>
      <c r="K93" s="20">
        <v>190.0</v>
      </c>
      <c r="L93" s="20">
        <v>32.0</v>
      </c>
      <c r="M93" s="20">
        <v>0.0</v>
      </c>
      <c r="N93" s="20">
        <v>0.0</v>
      </c>
      <c r="O93" s="24">
        <v>42829.0</v>
      </c>
      <c r="P93" s="25">
        <v>1.0</v>
      </c>
      <c r="Q93" s="21">
        <v>16.0</v>
      </c>
      <c r="R93" s="21">
        <v>32.8</v>
      </c>
      <c r="S93" s="21">
        <v>28.5</v>
      </c>
      <c r="T93" s="21">
        <v>10.19</v>
      </c>
      <c r="U93" s="21">
        <v>0.0</v>
      </c>
      <c r="V93" s="21">
        <v>38.0</v>
      </c>
      <c r="W93" s="21">
        <v>140.0</v>
      </c>
      <c r="X93" s="21">
        <v>34.0</v>
      </c>
      <c r="Y93" s="21">
        <v>4.0</v>
      </c>
      <c r="Z93" s="21">
        <v>0.0</v>
      </c>
    </row>
    <row r="94">
      <c r="A94" s="4" t="s">
        <v>294</v>
      </c>
      <c r="B94" s="4">
        <v>6700.0</v>
      </c>
      <c r="C94" s="20" t="s">
        <v>578</v>
      </c>
      <c r="D94" s="23">
        <v>0.0</v>
      </c>
      <c r="E94" s="26"/>
      <c r="F94" s="20">
        <v>0.0</v>
      </c>
      <c r="G94" s="20">
        <v>0.0</v>
      </c>
      <c r="H94" s="20">
        <v>0.0</v>
      </c>
      <c r="I94" s="26"/>
      <c r="J94" s="26"/>
      <c r="K94" s="26"/>
      <c r="L94" s="26"/>
      <c r="M94" s="26"/>
      <c r="N94" s="26"/>
      <c r="O94" s="24">
        <v>42770.0</v>
      </c>
      <c r="P94" s="25">
        <v>0.5</v>
      </c>
      <c r="Q94" s="21">
        <v>12.0</v>
      </c>
      <c r="R94" s="21">
        <v>82.0</v>
      </c>
      <c r="S94" s="21">
        <v>87.0</v>
      </c>
      <c r="T94" s="21">
        <v>9.67</v>
      </c>
      <c r="U94" s="21">
        <v>0.0</v>
      </c>
      <c r="V94" s="21">
        <v>30.0</v>
      </c>
      <c r="W94" s="21">
        <v>124.0</v>
      </c>
      <c r="X94" s="21">
        <v>52.0</v>
      </c>
      <c r="Y94" s="21">
        <v>10.0</v>
      </c>
      <c r="Z94" s="21">
        <v>0.0</v>
      </c>
    </row>
  </sheetData>
  <mergeCells count="2">
    <mergeCell ref="C1:N1"/>
    <mergeCell ref="O1:Z1"/>
  </mergeCells>
  <conditionalFormatting sqref="T3:T94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H3:H94">
    <cfRule type="colorScale" priority="2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B3:B94">
    <cfRule type="colorScale" priority="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8.43"/>
    <col customWidth="1" min="2" max="2" width="6.43"/>
    <col customWidth="1" min="3" max="3" width="6.86"/>
    <col customWidth="1" min="4" max="4" width="9.0"/>
  </cols>
  <sheetData>
    <row r="1">
      <c r="A1" s="2" t="s">
        <v>2</v>
      </c>
      <c r="B1" s="2" t="s">
        <v>1</v>
      </c>
      <c r="C1" s="2" t="s">
        <v>586</v>
      </c>
      <c r="D1" s="2" t="s">
        <v>587</v>
      </c>
    </row>
    <row r="2">
      <c r="A2" s="4" t="s">
        <v>43</v>
      </c>
      <c r="B2" s="15">
        <v>12000.0</v>
      </c>
      <c r="C2" s="15">
        <v>7.5</v>
      </c>
      <c r="D2" s="27">
        <v>0.11764705882352941</v>
      </c>
    </row>
    <row r="3">
      <c r="A3" s="4" t="s">
        <v>36</v>
      </c>
      <c r="B3" s="15">
        <v>12100.0</v>
      </c>
      <c r="C3" s="4">
        <v>9.0</v>
      </c>
      <c r="D3" s="27">
        <v>0.1</v>
      </c>
    </row>
    <row r="4">
      <c r="A4" s="4" t="s">
        <v>51</v>
      </c>
      <c r="B4" s="15">
        <v>10100.0</v>
      </c>
      <c r="C4" s="4">
        <v>14.0</v>
      </c>
      <c r="D4" s="27">
        <v>0.06666666666666667</v>
      </c>
    </row>
    <row r="5">
      <c r="A5" s="4" t="s">
        <v>52</v>
      </c>
      <c r="B5" s="15">
        <v>9500.0</v>
      </c>
      <c r="C5" s="4">
        <v>14.0</v>
      </c>
      <c r="D5" s="27">
        <v>0.06666666666666667</v>
      </c>
    </row>
    <row r="6">
      <c r="A6" s="4" t="s">
        <v>68</v>
      </c>
      <c r="B6" s="15">
        <v>9700.0</v>
      </c>
      <c r="C6" s="4">
        <v>14.0</v>
      </c>
      <c r="D6" s="27">
        <v>0.06666666666666667</v>
      </c>
    </row>
    <row r="7">
      <c r="A7" s="4" t="s">
        <v>60</v>
      </c>
      <c r="B7" s="15">
        <v>9800.0</v>
      </c>
      <c r="C7" s="4">
        <v>14.0</v>
      </c>
      <c r="D7" s="27">
        <v>0.06666666666666667</v>
      </c>
    </row>
    <row r="8">
      <c r="A8" s="4" t="s">
        <v>399</v>
      </c>
      <c r="B8" s="15">
        <v>10600.0</v>
      </c>
      <c r="C8" s="4">
        <v>18.0</v>
      </c>
      <c r="D8" s="27">
        <v>0.05263157894736842</v>
      </c>
    </row>
    <row r="9">
      <c r="A9" s="4" t="s">
        <v>317</v>
      </c>
      <c r="B9" s="15">
        <v>10300.0</v>
      </c>
      <c r="C9" s="4">
        <v>20.0</v>
      </c>
      <c r="D9" s="27">
        <v>0.047619047619047616</v>
      </c>
    </row>
    <row r="10">
      <c r="A10" s="4" t="s">
        <v>88</v>
      </c>
      <c r="B10" s="15">
        <v>8900.0</v>
      </c>
      <c r="C10" s="4">
        <v>25.0</v>
      </c>
      <c r="D10" s="27">
        <v>0.038461538461538464</v>
      </c>
    </row>
    <row r="11">
      <c r="A11" s="4" t="s">
        <v>321</v>
      </c>
      <c r="B11" s="15">
        <v>8700.0</v>
      </c>
      <c r="C11" s="4">
        <v>28.0</v>
      </c>
      <c r="D11" s="27">
        <v>0.034482758620689655</v>
      </c>
    </row>
    <row r="12">
      <c r="A12" s="4" t="s">
        <v>93</v>
      </c>
      <c r="B12" s="15">
        <v>8800.0</v>
      </c>
      <c r="C12" s="4">
        <v>30.0</v>
      </c>
      <c r="D12" s="27">
        <v>0.03225806451612903</v>
      </c>
    </row>
    <row r="13">
      <c r="A13" s="4" t="s">
        <v>19</v>
      </c>
      <c r="B13" s="15">
        <v>9100.0</v>
      </c>
      <c r="C13" s="4">
        <v>30.0</v>
      </c>
      <c r="D13" s="27">
        <v>0.03225806451612903</v>
      </c>
    </row>
    <row r="14">
      <c r="A14" s="4" t="s">
        <v>105</v>
      </c>
      <c r="B14" s="15">
        <v>8500.0</v>
      </c>
      <c r="C14" s="4">
        <v>33.0</v>
      </c>
      <c r="D14" s="27">
        <v>0.029411764705882353</v>
      </c>
    </row>
    <row r="15">
      <c r="A15" s="4" t="s">
        <v>67</v>
      </c>
      <c r="B15" s="15">
        <v>7900.0</v>
      </c>
      <c r="C15" s="4">
        <v>35.0</v>
      </c>
      <c r="D15" s="27">
        <v>0.027777777777777776</v>
      </c>
    </row>
    <row r="16">
      <c r="A16" s="4" t="s">
        <v>123</v>
      </c>
      <c r="B16" s="15">
        <v>8100.0</v>
      </c>
      <c r="C16" s="4">
        <v>40.0</v>
      </c>
      <c r="D16" s="27">
        <v>0.024390243902439025</v>
      </c>
    </row>
    <row r="17">
      <c r="A17" s="4" t="s">
        <v>102</v>
      </c>
      <c r="B17" s="15">
        <v>8600.0</v>
      </c>
      <c r="C17" s="4">
        <v>45.0</v>
      </c>
      <c r="D17" s="27">
        <v>0.021739130434782608</v>
      </c>
    </row>
    <row r="18">
      <c r="A18" s="4" t="s">
        <v>44</v>
      </c>
      <c r="B18" s="15">
        <v>8400.0</v>
      </c>
      <c r="C18" s="4">
        <v>50.0</v>
      </c>
      <c r="D18" s="27">
        <v>0.0196078431372549</v>
      </c>
    </row>
    <row r="19">
      <c r="A19" s="4" t="s">
        <v>115</v>
      </c>
      <c r="B19" s="15">
        <v>8300.0</v>
      </c>
      <c r="C19" s="4">
        <v>50.0</v>
      </c>
      <c r="D19" s="27">
        <v>0.0196078431372549</v>
      </c>
    </row>
    <row r="20">
      <c r="A20" s="4" t="s">
        <v>119</v>
      </c>
      <c r="B20" s="15">
        <v>8200.0</v>
      </c>
      <c r="C20" s="4">
        <v>55.0</v>
      </c>
      <c r="D20" s="27">
        <v>0.017857142857142856</v>
      </c>
    </row>
    <row r="21">
      <c r="A21" s="4" t="s">
        <v>103</v>
      </c>
      <c r="B21" s="15">
        <v>7600.0</v>
      </c>
      <c r="C21" s="4">
        <v>66.0</v>
      </c>
      <c r="D21" s="27">
        <v>0.014925373134328358</v>
      </c>
    </row>
    <row r="22">
      <c r="A22" s="4" t="s">
        <v>233</v>
      </c>
      <c r="B22" s="15">
        <v>6900.0</v>
      </c>
      <c r="C22" s="4">
        <v>66.0</v>
      </c>
      <c r="D22" s="27">
        <v>0.014925373134328358</v>
      </c>
    </row>
    <row r="23">
      <c r="A23" s="4" t="s">
        <v>94</v>
      </c>
      <c r="B23" s="15">
        <v>7800.0</v>
      </c>
      <c r="C23" s="4">
        <v>70.0</v>
      </c>
      <c r="D23" s="27">
        <v>0.014084507042253521</v>
      </c>
    </row>
    <row r="24">
      <c r="A24" s="4" t="s">
        <v>357</v>
      </c>
      <c r="B24" s="15">
        <v>7200.0</v>
      </c>
      <c r="C24" s="4">
        <v>80.0</v>
      </c>
      <c r="D24" s="27">
        <v>0.012345679012345678</v>
      </c>
    </row>
    <row r="25">
      <c r="A25" s="4" t="s">
        <v>188</v>
      </c>
      <c r="B25" s="15">
        <v>7500.0</v>
      </c>
      <c r="C25" s="4">
        <v>80.0</v>
      </c>
      <c r="D25" s="27">
        <v>0.012345679012345678</v>
      </c>
    </row>
    <row r="26">
      <c r="A26" s="4" t="s">
        <v>160</v>
      </c>
      <c r="B26" s="15">
        <v>7600.0</v>
      </c>
      <c r="C26" s="4">
        <v>90.0</v>
      </c>
      <c r="D26" s="27">
        <v>0.01098901098901099</v>
      </c>
    </row>
    <row r="27">
      <c r="A27" s="4" t="s">
        <v>112</v>
      </c>
      <c r="B27" s="15">
        <v>7700.0</v>
      </c>
      <c r="C27" s="4">
        <v>90.0</v>
      </c>
      <c r="D27" s="27">
        <v>0.01098901098901099</v>
      </c>
    </row>
    <row r="28">
      <c r="A28" s="4" t="s">
        <v>297</v>
      </c>
      <c r="B28" s="15">
        <v>7100.0</v>
      </c>
      <c r="C28" s="4">
        <v>90.0</v>
      </c>
      <c r="D28" s="27">
        <v>0.01098901098901099</v>
      </c>
    </row>
    <row r="29">
      <c r="A29" s="4" t="s">
        <v>125</v>
      </c>
      <c r="B29" s="15">
        <v>7000.0</v>
      </c>
      <c r="C29" s="4">
        <v>90.0</v>
      </c>
      <c r="D29" s="27">
        <v>0.01098901098901099</v>
      </c>
    </row>
    <row r="30">
      <c r="A30" s="4" t="s">
        <v>89</v>
      </c>
      <c r="B30" s="15">
        <v>8000.0</v>
      </c>
      <c r="C30" s="4">
        <v>100.0</v>
      </c>
      <c r="D30" s="27">
        <v>0.009900990099009901</v>
      </c>
    </row>
    <row r="31">
      <c r="A31" s="4" t="s">
        <v>384</v>
      </c>
      <c r="B31" s="15">
        <v>6900.0</v>
      </c>
      <c r="C31" s="4">
        <v>100.0</v>
      </c>
      <c r="D31" s="27">
        <v>0.009900990099009901</v>
      </c>
    </row>
    <row r="32">
      <c r="A32" s="4" t="s">
        <v>152</v>
      </c>
      <c r="B32" s="15">
        <v>7000.0</v>
      </c>
      <c r="C32" s="4">
        <v>100.0</v>
      </c>
      <c r="D32" s="27">
        <v>0.009900990099009901</v>
      </c>
    </row>
    <row r="33">
      <c r="A33" s="4" t="s">
        <v>401</v>
      </c>
      <c r="B33" s="15">
        <v>6900.0</v>
      </c>
      <c r="C33" s="4">
        <v>100.0</v>
      </c>
      <c r="D33" s="27">
        <v>0.009900990099009901</v>
      </c>
    </row>
    <row r="34">
      <c r="A34" s="4" t="s">
        <v>186</v>
      </c>
      <c r="B34" s="15">
        <v>7800.0</v>
      </c>
      <c r="C34" s="4">
        <v>110.0</v>
      </c>
      <c r="D34" s="27">
        <v>0.009009009009009009</v>
      </c>
    </row>
    <row r="35">
      <c r="A35" s="4" t="s">
        <v>179</v>
      </c>
      <c r="B35" s="15">
        <v>7500.0</v>
      </c>
      <c r="C35" s="4">
        <v>125.0</v>
      </c>
      <c r="D35" s="27">
        <v>0.007936507936507936</v>
      </c>
    </row>
    <row r="36">
      <c r="A36" s="4" t="s">
        <v>121</v>
      </c>
      <c r="B36" s="15">
        <v>7600.0</v>
      </c>
      <c r="C36" s="4">
        <v>125.0</v>
      </c>
      <c r="D36" s="27">
        <v>0.007936507936507936</v>
      </c>
    </row>
    <row r="37">
      <c r="A37" s="4" t="s">
        <v>166</v>
      </c>
      <c r="B37" s="15">
        <v>7600.0</v>
      </c>
      <c r="C37" s="4">
        <v>125.0</v>
      </c>
      <c r="D37" s="27">
        <v>0.007936507936507936</v>
      </c>
    </row>
    <row r="38">
      <c r="A38" s="4" t="s">
        <v>151</v>
      </c>
      <c r="B38" s="15">
        <v>7700.0</v>
      </c>
      <c r="C38" s="4">
        <v>125.0</v>
      </c>
      <c r="D38" s="27">
        <v>0.007936507936507936</v>
      </c>
    </row>
    <row r="39">
      <c r="A39" s="4" t="s">
        <v>204</v>
      </c>
      <c r="B39" s="15">
        <v>7400.0</v>
      </c>
      <c r="C39" s="4">
        <v>125.0</v>
      </c>
      <c r="D39" s="27">
        <v>0.007936507936507936</v>
      </c>
    </row>
    <row r="40">
      <c r="A40" s="4" t="s">
        <v>262</v>
      </c>
      <c r="B40" s="15">
        <v>6900.0</v>
      </c>
      <c r="C40" s="4">
        <v>125.0</v>
      </c>
      <c r="D40" s="27">
        <v>0.007936507936507936</v>
      </c>
    </row>
    <row r="41">
      <c r="A41" s="4" t="s">
        <v>211</v>
      </c>
      <c r="B41" s="15">
        <v>7400.0</v>
      </c>
      <c r="C41" s="4">
        <v>140.0</v>
      </c>
      <c r="D41" s="27">
        <v>0.0070921985815602835</v>
      </c>
    </row>
    <row r="42">
      <c r="A42" s="4" t="s">
        <v>403</v>
      </c>
      <c r="B42" s="15">
        <v>7300.0</v>
      </c>
      <c r="C42" s="4">
        <v>140.0</v>
      </c>
      <c r="D42" s="27">
        <v>0.0070921985815602835</v>
      </c>
    </row>
    <row r="43">
      <c r="A43" s="4" t="s">
        <v>167</v>
      </c>
      <c r="B43" s="15">
        <v>7500.0</v>
      </c>
      <c r="C43" s="4">
        <v>140.0</v>
      </c>
      <c r="D43" s="27">
        <v>0.0070921985815602835</v>
      </c>
    </row>
    <row r="44">
      <c r="A44" s="4" t="s">
        <v>279</v>
      </c>
      <c r="B44" s="15">
        <v>6800.0</v>
      </c>
      <c r="C44" s="4">
        <v>140.0</v>
      </c>
      <c r="D44" s="27">
        <v>0.0070921985815602835</v>
      </c>
    </row>
    <row r="45">
      <c r="A45" s="4" t="s">
        <v>80</v>
      </c>
      <c r="B45" s="15">
        <v>7000.0</v>
      </c>
      <c r="C45" s="4">
        <v>150.0</v>
      </c>
      <c r="D45" s="27">
        <v>0.006622516556291391</v>
      </c>
    </row>
    <row r="46">
      <c r="A46" s="4" t="s">
        <v>216</v>
      </c>
      <c r="B46" s="15">
        <v>7300.0</v>
      </c>
      <c r="C46" s="4">
        <v>160.0</v>
      </c>
      <c r="D46" s="27">
        <v>0.006211180124223602</v>
      </c>
    </row>
    <row r="47">
      <c r="A47" s="4" t="s">
        <v>248</v>
      </c>
      <c r="B47" s="15">
        <v>6900.0</v>
      </c>
      <c r="C47" s="4">
        <v>160.0</v>
      </c>
      <c r="D47" s="27">
        <v>0.006211180124223602</v>
      </c>
    </row>
    <row r="48">
      <c r="A48" s="4" t="s">
        <v>154</v>
      </c>
      <c r="B48" s="15">
        <v>7700.0</v>
      </c>
      <c r="C48" s="4">
        <v>160.0</v>
      </c>
      <c r="D48" s="27">
        <v>0.006211180124223602</v>
      </c>
    </row>
    <row r="49">
      <c r="A49" s="4" t="s">
        <v>118</v>
      </c>
      <c r="B49" s="15">
        <v>6900.0</v>
      </c>
      <c r="C49" s="4">
        <v>175.0</v>
      </c>
      <c r="D49" s="27">
        <v>0.005681818181818182</v>
      </c>
    </row>
    <row r="50">
      <c r="A50" s="4" t="s">
        <v>281</v>
      </c>
      <c r="B50" s="15">
        <v>7200.0</v>
      </c>
      <c r="C50" s="4">
        <v>175.0</v>
      </c>
      <c r="D50" s="27">
        <v>0.005681818181818182</v>
      </c>
    </row>
    <row r="51">
      <c r="A51" s="4" t="s">
        <v>315</v>
      </c>
      <c r="B51" s="15">
        <v>7100.0</v>
      </c>
      <c r="C51" s="4">
        <v>175.0</v>
      </c>
      <c r="D51" s="27">
        <v>0.005681818181818182</v>
      </c>
    </row>
    <row r="52">
      <c r="A52" s="4" t="s">
        <v>184</v>
      </c>
      <c r="B52" s="15">
        <v>7500.0</v>
      </c>
      <c r="C52" s="4">
        <v>175.0</v>
      </c>
      <c r="D52" s="27">
        <v>0.005681818181818182</v>
      </c>
    </row>
    <row r="53">
      <c r="A53" s="4" t="s">
        <v>83</v>
      </c>
      <c r="B53" s="15">
        <v>6800.0</v>
      </c>
      <c r="C53" s="4">
        <v>200.0</v>
      </c>
      <c r="D53" s="27">
        <v>0.004975124378109453</v>
      </c>
    </row>
    <row r="54">
      <c r="A54" s="4" t="s">
        <v>40</v>
      </c>
      <c r="B54" s="15">
        <v>7100.0</v>
      </c>
      <c r="C54" s="4">
        <v>200.0</v>
      </c>
      <c r="D54" s="27">
        <v>0.004975124378109453</v>
      </c>
    </row>
    <row r="55">
      <c r="A55" s="4" t="s">
        <v>258</v>
      </c>
      <c r="B55" s="15">
        <v>6700.0</v>
      </c>
      <c r="C55" s="4">
        <v>200.0</v>
      </c>
      <c r="D55" s="27">
        <v>0.004975124378109453</v>
      </c>
    </row>
    <row r="56">
      <c r="A56" s="4" t="s">
        <v>189</v>
      </c>
      <c r="B56" s="15">
        <v>7000.0</v>
      </c>
      <c r="C56" s="4">
        <v>200.0</v>
      </c>
      <c r="D56" s="27">
        <v>0.004975124378109453</v>
      </c>
    </row>
    <row r="57">
      <c r="A57" s="4" t="s">
        <v>296</v>
      </c>
      <c r="B57" s="15">
        <v>6700.0</v>
      </c>
      <c r="C57" s="4">
        <v>200.0</v>
      </c>
      <c r="D57" s="27">
        <v>0.004975124378109453</v>
      </c>
    </row>
    <row r="58">
      <c r="A58" s="4" t="s">
        <v>225</v>
      </c>
      <c r="B58" s="15">
        <v>7300.0</v>
      </c>
      <c r="C58" s="4">
        <v>200.0</v>
      </c>
      <c r="D58" s="27">
        <v>0.004975124378109453</v>
      </c>
    </row>
    <row r="59">
      <c r="A59" s="4" t="s">
        <v>291</v>
      </c>
      <c r="B59" s="15">
        <v>6700.0</v>
      </c>
      <c r="C59" s="4">
        <v>200.0</v>
      </c>
      <c r="D59" s="27">
        <v>0.004975124378109453</v>
      </c>
    </row>
    <row r="60">
      <c r="A60" s="4" t="s">
        <v>277</v>
      </c>
      <c r="B60" s="15">
        <v>6800.0</v>
      </c>
      <c r="C60" s="4">
        <v>225.0</v>
      </c>
      <c r="D60" s="27">
        <v>0.004424778761061947</v>
      </c>
    </row>
    <row r="61">
      <c r="A61" s="4" t="s">
        <v>396</v>
      </c>
      <c r="B61" s="15">
        <v>7500.0</v>
      </c>
      <c r="C61" s="4">
        <v>225.0</v>
      </c>
      <c r="D61" s="27">
        <v>0.004424778761061947</v>
      </c>
    </row>
    <row r="62">
      <c r="A62" s="4" t="s">
        <v>224</v>
      </c>
      <c r="B62" s="15">
        <v>7100.0</v>
      </c>
      <c r="C62" s="4">
        <v>225.0</v>
      </c>
      <c r="D62" s="27">
        <v>0.004424778761061947</v>
      </c>
    </row>
    <row r="63">
      <c r="A63" s="4" t="s">
        <v>282</v>
      </c>
      <c r="B63" s="15">
        <v>6800.0</v>
      </c>
      <c r="C63" s="4">
        <v>225.0</v>
      </c>
      <c r="D63" s="27">
        <v>0.004424778761061947</v>
      </c>
    </row>
    <row r="64">
      <c r="A64" s="4" t="s">
        <v>604</v>
      </c>
      <c r="B64" s="15">
        <v>6800.0</v>
      </c>
      <c r="C64" s="4">
        <v>225.0</v>
      </c>
      <c r="D64" s="27">
        <v>0.004424778761061947</v>
      </c>
    </row>
    <row r="65">
      <c r="A65" s="4" t="s">
        <v>78</v>
      </c>
      <c r="B65" s="15">
        <v>6800.0</v>
      </c>
      <c r="C65" s="4">
        <v>225.0</v>
      </c>
      <c r="D65" s="27">
        <v>0.004424778761061947</v>
      </c>
    </row>
    <row r="66">
      <c r="A66" s="4" t="s">
        <v>140</v>
      </c>
      <c r="B66" s="15">
        <v>7000.0</v>
      </c>
      <c r="C66" s="4">
        <v>225.0</v>
      </c>
      <c r="D66" s="27">
        <v>0.004424778761061947</v>
      </c>
    </row>
    <row r="67">
      <c r="A67" s="4" t="s">
        <v>176</v>
      </c>
      <c r="B67" s="15">
        <v>6900.0</v>
      </c>
      <c r="C67" s="4">
        <v>250.0</v>
      </c>
      <c r="D67" s="27">
        <v>0.00398406374501992</v>
      </c>
    </row>
    <row r="68">
      <c r="A68" s="4" t="s">
        <v>405</v>
      </c>
      <c r="B68" s="15">
        <v>7100.0</v>
      </c>
      <c r="C68" s="4">
        <v>250.0</v>
      </c>
      <c r="D68" s="27">
        <v>0.00398406374501992</v>
      </c>
    </row>
    <row r="69">
      <c r="A69" s="4" t="s">
        <v>183</v>
      </c>
      <c r="B69" s="15">
        <v>7200.0</v>
      </c>
      <c r="C69" s="4">
        <v>250.0</v>
      </c>
      <c r="D69" s="27">
        <v>0.00398406374501992</v>
      </c>
    </row>
    <row r="70">
      <c r="A70" s="4" t="s">
        <v>413</v>
      </c>
      <c r="B70" s="15">
        <v>6800.0</v>
      </c>
      <c r="C70" s="4">
        <v>250.0</v>
      </c>
      <c r="D70" s="27">
        <v>0.00398406374501992</v>
      </c>
    </row>
    <row r="71">
      <c r="A71" s="4" t="s">
        <v>240</v>
      </c>
      <c r="B71" s="15">
        <v>7100.0</v>
      </c>
      <c r="C71" s="4">
        <v>275.0</v>
      </c>
      <c r="D71" s="27">
        <v>0.0036231884057971015</v>
      </c>
    </row>
    <row r="72">
      <c r="A72" s="4" t="s">
        <v>377</v>
      </c>
      <c r="B72" s="15">
        <v>7300.0</v>
      </c>
      <c r="C72" s="4">
        <v>275.0</v>
      </c>
      <c r="D72" s="27">
        <v>0.0036231884057971015</v>
      </c>
    </row>
    <row r="73">
      <c r="A73" s="4" t="s">
        <v>228</v>
      </c>
      <c r="B73" s="15">
        <v>7200.0</v>
      </c>
      <c r="C73" s="4">
        <v>300.0</v>
      </c>
      <c r="D73" s="27">
        <v>0.0033222591362126247</v>
      </c>
    </row>
    <row r="74">
      <c r="A74" s="4" t="s">
        <v>340</v>
      </c>
      <c r="B74" s="15">
        <v>7400.0</v>
      </c>
      <c r="C74" s="4">
        <v>300.0</v>
      </c>
      <c r="D74" s="27">
        <v>0.0033222591362126247</v>
      </c>
    </row>
    <row r="75">
      <c r="A75" s="4" t="s">
        <v>379</v>
      </c>
      <c r="B75" s="15">
        <v>6900.0</v>
      </c>
      <c r="C75" s="4">
        <v>300.0</v>
      </c>
      <c r="D75" s="27">
        <v>0.0033222591362126247</v>
      </c>
    </row>
    <row r="76">
      <c r="A76" s="4" t="s">
        <v>226</v>
      </c>
      <c r="B76" s="15">
        <v>7400.0</v>
      </c>
      <c r="C76" s="4">
        <v>350.0</v>
      </c>
      <c r="D76" s="27">
        <v>0.002849002849002849</v>
      </c>
    </row>
    <row r="77">
      <c r="A77" s="4" t="s">
        <v>333</v>
      </c>
      <c r="B77" s="15">
        <v>6800.0</v>
      </c>
      <c r="C77" s="4">
        <v>350.0</v>
      </c>
      <c r="D77" s="27">
        <v>0.002849002849002849</v>
      </c>
    </row>
    <row r="78">
      <c r="A78" s="4" t="s">
        <v>259</v>
      </c>
      <c r="B78" s="15">
        <v>7000.0</v>
      </c>
      <c r="C78" s="4">
        <v>350.0</v>
      </c>
      <c r="D78" s="27">
        <v>0.002849002849002849</v>
      </c>
    </row>
    <row r="79">
      <c r="A79" s="4" t="s">
        <v>266</v>
      </c>
      <c r="B79" s="15">
        <v>6700.0</v>
      </c>
      <c r="C79" s="4">
        <v>350.0</v>
      </c>
      <c r="D79" s="27">
        <v>0.002849002849002849</v>
      </c>
    </row>
    <row r="80">
      <c r="A80" s="4" t="s">
        <v>287</v>
      </c>
      <c r="B80" s="15">
        <v>6800.0</v>
      </c>
      <c r="C80" s="4">
        <v>350.0</v>
      </c>
      <c r="D80" s="27">
        <v>0.002849002849002849</v>
      </c>
    </row>
    <row r="81">
      <c r="A81" s="4" t="s">
        <v>307</v>
      </c>
      <c r="B81" s="15">
        <v>6700.0</v>
      </c>
      <c r="C81" s="4">
        <v>400.0</v>
      </c>
      <c r="D81" s="27">
        <v>0.0024937655860349127</v>
      </c>
    </row>
    <row r="82">
      <c r="A82" s="4" t="s">
        <v>410</v>
      </c>
      <c r="B82" s="15">
        <v>6700.0</v>
      </c>
      <c r="C82" s="4">
        <v>400.0</v>
      </c>
      <c r="D82" s="27">
        <v>0.0024937655860349127</v>
      </c>
    </row>
    <row r="83">
      <c r="A83" s="4" t="s">
        <v>376</v>
      </c>
      <c r="B83" s="15">
        <v>6900.0</v>
      </c>
      <c r="C83" s="4">
        <v>400.0</v>
      </c>
      <c r="D83" s="27">
        <v>0.0024937655860349127</v>
      </c>
    </row>
    <row r="84">
      <c r="A84" s="4" t="s">
        <v>375</v>
      </c>
      <c r="B84" s="15">
        <v>7100.0</v>
      </c>
      <c r="C84" s="4">
        <v>400.0</v>
      </c>
      <c r="D84" s="27">
        <v>0.0024937655860349127</v>
      </c>
    </row>
    <row r="85">
      <c r="A85" s="4" t="s">
        <v>365</v>
      </c>
      <c r="B85" s="15">
        <v>6900.0</v>
      </c>
      <c r="C85" s="4">
        <v>400.0</v>
      </c>
      <c r="D85" s="27">
        <v>0.0024937655860349127</v>
      </c>
    </row>
    <row r="86">
      <c r="A86" s="4" t="s">
        <v>294</v>
      </c>
      <c r="B86" s="15">
        <v>6700.0</v>
      </c>
      <c r="C86" s="4">
        <v>500.0</v>
      </c>
      <c r="D86" s="27">
        <v>0.001996007984031936</v>
      </c>
    </row>
    <row r="87">
      <c r="A87" s="4" t="s">
        <v>149</v>
      </c>
      <c r="B87" s="15">
        <v>6700.0</v>
      </c>
      <c r="C87" s="4">
        <v>600.0</v>
      </c>
      <c r="D87" s="27">
        <v>0.0016638935108153079</v>
      </c>
    </row>
    <row r="88">
      <c r="A88" s="4" t="s">
        <v>362</v>
      </c>
      <c r="B88" s="15">
        <v>7000.0</v>
      </c>
      <c r="C88" s="4">
        <v>1000.0</v>
      </c>
      <c r="D88" s="27">
        <v>9.99000999000999E-4</v>
      </c>
    </row>
  </sheetData>
  <conditionalFormatting sqref="D2:D88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B2:B88">
    <cfRule type="colorScale" priority="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6.14"/>
    <col customWidth="1" min="2" max="2" width="4.86"/>
    <col customWidth="1" min="3" max="3" width="7.43"/>
    <col customWidth="1" min="4" max="4" width="12.57"/>
    <col customWidth="1" min="5" max="6" width="8.57"/>
    <col customWidth="1" min="7" max="7" width="6.0"/>
    <col customWidth="1" min="8" max="8" width="9.0"/>
    <col customWidth="1" min="9" max="9" width="10.0"/>
    <col customWidth="1" min="10" max="10" width="7.71"/>
    <col customWidth="1" min="11" max="11" width="6.43"/>
    <col customWidth="1" min="12" max="12" width="6.86"/>
    <col customWidth="1" min="13" max="13" width="8.43"/>
  </cols>
  <sheetData>
    <row r="1">
      <c r="A1" s="28" t="s">
        <v>591</v>
      </c>
      <c r="B1" s="28" t="s">
        <v>592</v>
      </c>
      <c r="C1" s="28" t="s">
        <v>593</v>
      </c>
      <c r="D1" s="28" t="s">
        <v>594</v>
      </c>
      <c r="E1" s="28" t="s">
        <v>595</v>
      </c>
      <c r="F1" s="28" t="s">
        <v>596</v>
      </c>
      <c r="G1" s="28" t="s">
        <v>597</v>
      </c>
      <c r="H1" s="28" t="s">
        <v>598</v>
      </c>
      <c r="I1" s="28" t="s">
        <v>599</v>
      </c>
      <c r="J1" s="28" t="s">
        <v>600</v>
      </c>
      <c r="K1" s="3" t="s">
        <v>601</v>
      </c>
      <c r="L1" s="3" t="s">
        <v>602</v>
      </c>
      <c r="M1" s="3" t="s">
        <v>603</v>
      </c>
      <c r="N1" s="29"/>
      <c r="O1" s="29"/>
      <c r="P1" s="28" t="s">
        <v>592</v>
      </c>
      <c r="Q1" s="28" t="s">
        <v>593</v>
      </c>
      <c r="R1" s="29"/>
      <c r="S1" s="29"/>
      <c r="T1" s="29"/>
      <c r="U1" s="29"/>
      <c r="V1" s="29"/>
      <c r="W1" s="29"/>
      <c r="X1" s="29"/>
      <c r="Y1" s="29"/>
      <c r="Z1" s="29"/>
    </row>
    <row r="2">
      <c r="A2" s="30">
        <v>1.0</v>
      </c>
      <c r="B2" s="30">
        <v>4.0</v>
      </c>
      <c r="C2" s="30">
        <v>365.0</v>
      </c>
      <c r="D2" s="30">
        <v>3.864</v>
      </c>
      <c r="E2" s="30">
        <v>1.0</v>
      </c>
      <c r="F2" s="30">
        <v>82.0</v>
      </c>
      <c r="G2" s="30">
        <v>218.0</v>
      </c>
      <c r="H2" s="30">
        <v>36.0</v>
      </c>
      <c r="I2" s="30">
        <v>1.0</v>
      </c>
      <c r="J2" s="30">
        <v>0.0</v>
      </c>
      <c r="K2" s="30">
        <v>-0.136</v>
      </c>
      <c r="L2" s="31">
        <f t="shared" ref="L2:L19" si="1">(E2*8)+(F2*3)+(G2*0.5)-(H2*0.5)-(I2*1)-(J2*1)</f>
        <v>344</v>
      </c>
      <c r="M2" s="32">
        <f t="shared" ref="M2:M19" si="2">L2/$L$20</f>
        <v>0.06438933084</v>
      </c>
      <c r="N2" s="31"/>
      <c r="O2" s="31"/>
      <c r="P2" s="30">
        <v>3.0</v>
      </c>
      <c r="Q2" s="30">
        <v>187.0</v>
      </c>
      <c r="R2" s="31"/>
      <c r="S2" s="31"/>
      <c r="T2" s="31"/>
      <c r="U2" s="31"/>
      <c r="V2" s="31"/>
      <c r="W2" s="31"/>
      <c r="X2" s="31"/>
      <c r="Y2" s="31"/>
      <c r="Z2" s="31"/>
    </row>
    <row r="3">
      <c r="A3" s="30">
        <v>2.0</v>
      </c>
      <c r="B3" s="30">
        <v>5.0</v>
      </c>
      <c r="C3" s="30">
        <v>542.0</v>
      </c>
      <c r="D3" s="30">
        <v>4.905</v>
      </c>
      <c r="E3" s="30">
        <v>6.0</v>
      </c>
      <c r="F3" s="30">
        <v>81.0</v>
      </c>
      <c r="G3" s="30">
        <v>199.0</v>
      </c>
      <c r="H3" s="30">
        <v>44.0</v>
      </c>
      <c r="I3" s="30">
        <v>7.0</v>
      </c>
      <c r="J3" s="30">
        <v>1.0</v>
      </c>
      <c r="K3" s="30">
        <v>-0.095</v>
      </c>
      <c r="L3" s="31">
        <f t="shared" si="1"/>
        <v>360.5</v>
      </c>
      <c r="M3" s="32">
        <f t="shared" si="2"/>
        <v>0.06747777258</v>
      </c>
      <c r="N3" s="31"/>
      <c r="O3" s="31"/>
      <c r="P3" s="30">
        <v>3.0</v>
      </c>
      <c r="Q3" s="30">
        <v>208.0</v>
      </c>
      <c r="R3" s="31"/>
      <c r="S3" s="31"/>
      <c r="T3" s="31"/>
      <c r="U3" s="31"/>
      <c r="V3" s="31"/>
      <c r="W3" s="31"/>
      <c r="X3" s="31"/>
      <c r="Y3" s="31"/>
      <c r="Z3" s="31"/>
    </row>
    <row r="4">
      <c r="A4" s="30">
        <v>3.0</v>
      </c>
      <c r="B4" s="30">
        <v>3.0</v>
      </c>
      <c r="C4" s="30">
        <v>208.0</v>
      </c>
      <c r="D4" s="30">
        <v>2.994</v>
      </c>
      <c r="E4" s="30">
        <v>0.0</v>
      </c>
      <c r="F4" s="30">
        <v>57.0</v>
      </c>
      <c r="G4" s="30">
        <v>232.0</v>
      </c>
      <c r="H4" s="30">
        <v>43.0</v>
      </c>
      <c r="I4" s="30">
        <v>6.0</v>
      </c>
      <c r="J4" s="30">
        <v>0.0</v>
      </c>
      <c r="K4" s="30">
        <v>-0.006</v>
      </c>
      <c r="L4" s="31">
        <f t="shared" si="1"/>
        <v>259.5</v>
      </c>
      <c r="M4" s="32">
        <f t="shared" si="2"/>
        <v>0.04857276556</v>
      </c>
      <c r="N4" s="31"/>
      <c r="O4" s="31"/>
      <c r="P4" s="30">
        <v>3.0</v>
      </c>
      <c r="Q4" s="30">
        <v>213.0</v>
      </c>
      <c r="R4" s="31"/>
      <c r="S4" s="31"/>
      <c r="T4" s="31"/>
      <c r="U4" s="31"/>
      <c r="V4" s="31"/>
      <c r="W4" s="31"/>
      <c r="X4" s="31"/>
      <c r="Y4" s="31"/>
      <c r="Z4" s="31"/>
    </row>
    <row r="5">
      <c r="A5" s="30">
        <v>4.0</v>
      </c>
      <c r="B5" s="30">
        <v>4.0</v>
      </c>
      <c r="C5" s="30">
        <v>353.0</v>
      </c>
      <c r="D5" s="30">
        <v>3.627</v>
      </c>
      <c r="E5" s="30">
        <v>3.0</v>
      </c>
      <c r="F5" s="30">
        <v>147.0</v>
      </c>
      <c r="G5" s="30">
        <v>162.0</v>
      </c>
      <c r="H5" s="30">
        <v>25.0</v>
      </c>
      <c r="I5" s="30">
        <v>1.0</v>
      </c>
      <c r="J5" s="30">
        <v>0.0</v>
      </c>
      <c r="K5" s="30">
        <v>-0.373</v>
      </c>
      <c r="L5" s="31">
        <f t="shared" si="1"/>
        <v>532.5</v>
      </c>
      <c r="M5" s="32">
        <f t="shared" si="2"/>
        <v>0.099672438</v>
      </c>
      <c r="N5" s="31"/>
      <c r="O5" s="31"/>
      <c r="P5" s="30">
        <v>3.0</v>
      </c>
      <c r="Q5" s="30">
        <v>231.0</v>
      </c>
      <c r="R5" s="31"/>
      <c r="S5" s="31"/>
      <c r="T5" s="31"/>
      <c r="U5" s="31"/>
      <c r="V5" s="31"/>
      <c r="W5" s="31"/>
      <c r="X5" s="31"/>
      <c r="Y5" s="31"/>
      <c r="Z5" s="31"/>
    </row>
    <row r="6">
      <c r="A6" s="30">
        <v>5.0</v>
      </c>
      <c r="B6" s="30">
        <v>4.0</v>
      </c>
      <c r="C6" s="30">
        <v>466.0</v>
      </c>
      <c r="D6" s="30">
        <v>4.086</v>
      </c>
      <c r="E6" s="30">
        <v>0.0</v>
      </c>
      <c r="F6" s="30">
        <v>44.0</v>
      </c>
      <c r="G6" s="30">
        <v>233.0</v>
      </c>
      <c r="H6" s="30">
        <v>53.0</v>
      </c>
      <c r="I6" s="30">
        <v>5.0</v>
      </c>
      <c r="J6" s="30">
        <v>3.0</v>
      </c>
      <c r="K6" s="31">
        <f>+0.086</f>
        <v>0.086</v>
      </c>
      <c r="L6" s="31">
        <f t="shared" si="1"/>
        <v>214</v>
      </c>
      <c r="M6" s="32">
        <f t="shared" si="2"/>
        <v>0.04005615349</v>
      </c>
      <c r="N6" s="31"/>
      <c r="O6" s="31"/>
      <c r="P6" s="30">
        <v>4.0</v>
      </c>
      <c r="Q6" s="30">
        <v>353.0</v>
      </c>
      <c r="R6" s="31"/>
      <c r="S6" s="31"/>
      <c r="T6" s="31"/>
      <c r="U6" s="31"/>
      <c r="V6" s="31"/>
      <c r="W6" s="31"/>
      <c r="X6" s="31"/>
      <c r="Y6" s="31"/>
      <c r="Z6" s="31"/>
    </row>
    <row r="7">
      <c r="A7" s="30">
        <v>6.0</v>
      </c>
      <c r="B7" s="30">
        <v>4.0</v>
      </c>
      <c r="C7" s="30">
        <v>465.0</v>
      </c>
      <c r="D7" s="30">
        <v>4.107</v>
      </c>
      <c r="E7" s="30">
        <v>0.0</v>
      </c>
      <c r="F7" s="30">
        <v>36.0</v>
      </c>
      <c r="G7" s="30">
        <v>242.0</v>
      </c>
      <c r="H7" s="30">
        <v>50.0</v>
      </c>
      <c r="I7" s="30">
        <v>9.0</v>
      </c>
      <c r="J7" s="30">
        <v>1.0</v>
      </c>
      <c r="K7" s="31">
        <f>+0.107</f>
        <v>0.107</v>
      </c>
      <c r="L7" s="31">
        <f t="shared" si="1"/>
        <v>194</v>
      </c>
      <c r="M7" s="32">
        <f t="shared" si="2"/>
        <v>0.03631258774</v>
      </c>
      <c r="N7" s="31"/>
      <c r="O7" s="31"/>
      <c r="P7" s="30">
        <v>4.0</v>
      </c>
      <c r="Q7" s="30">
        <v>365.0</v>
      </c>
      <c r="R7" s="31"/>
      <c r="S7" s="31"/>
      <c r="T7" s="31"/>
      <c r="U7" s="31"/>
      <c r="V7" s="31"/>
      <c r="W7" s="31"/>
      <c r="X7" s="31"/>
      <c r="Y7" s="31"/>
      <c r="Z7" s="31"/>
    </row>
    <row r="8">
      <c r="A8" s="30">
        <v>7.0</v>
      </c>
      <c r="B8" s="30">
        <v>5.0</v>
      </c>
      <c r="C8" s="30">
        <v>600.0</v>
      </c>
      <c r="D8" s="30">
        <v>4.781</v>
      </c>
      <c r="E8" s="30">
        <v>2.0</v>
      </c>
      <c r="F8" s="30">
        <v>102.0</v>
      </c>
      <c r="G8" s="30">
        <v>205.0</v>
      </c>
      <c r="H8" s="30">
        <v>28.0</v>
      </c>
      <c r="I8" s="30">
        <v>0.0</v>
      </c>
      <c r="J8" s="30">
        <v>1.0</v>
      </c>
      <c r="K8" s="30">
        <v>-0.219</v>
      </c>
      <c r="L8" s="31">
        <f t="shared" si="1"/>
        <v>409.5</v>
      </c>
      <c r="M8" s="32">
        <f t="shared" si="2"/>
        <v>0.07664950866</v>
      </c>
      <c r="N8" s="31"/>
      <c r="O8" s="31"/>
      <c r="P8" s="30">
        <v>4.0</v>
      </c>
      <c r="Q8" s="30">
        <v>412.0</v>
      </c>
      <c r="R8" s="31"/>
      <c r="S8" s="31"/>
      <c r="T8" s="31"/>
      <c r="U8" s="31"/>
      <c r="V8" s="31"/>
      <c r="W8" s="31"/>
      <c r="X8" s="31"/>
      <c r="Y8" s="31"/>
      <c r="Z8" s="31"/>
    </row>
    <row r="9">
      <c r="A9" s="30">
        <v>8.0</v>
      </c>
      <c r="B9" s="30">
        <v>3.0</v>
      </c>
      <c r="C9" s="30">
        <v>213.0</v>
      </c>
      <c r="D9" s="30">
        <v>3.089</v>
      </c>
      <c r="E9" s="30">
        <v>0.0</v>
      </c>
      <c r="F9" s="30">
        <v>39.0</v>
      </c>
      <c r="G9" s="30">
        <v>237.0</v>
      </c>
      <c r="H9" s="30">
        <v>55.0</v>
      </c>
      <c r="I9" s="30">
        <v>7.0</v>
      </c>
      <c r="J9" s="30">
        <v>0.0</v>
      </c>
      <c r="K9" s="31">
        <f>+0.089</f>
        <v>0.089</v>
      </c>
      <c r="L9" s="31">
        <f t="shared" si="1"/>
        <v>201</v>
      </c>
      <c r="M9" s="32">
        <f t="shared" si="2"/>
        <v>0.03762283575</v>
      </c>
      <c r="N9" s="31"/>
      <c r="O9" s="31"/>
      <c r="P9" s="30">
        <v>4.0</v>
      </c>
      <c r="Q9" s="30">
        <v>421.0</v>
      </c>
      <c r="R9" s="31"/>
      <c r="S9" s="31"/>
      <c r="T9" s="31"/>
      <c r="U9" s="31"/>
      <c r="V9" s="31"/>
      <c r="W9" s="31"/>
      <c r="X9" s="31"/>
      <c r="Y9" s="31"/>
      <c r="Z9" s="31"/>
    </row>
    <row r="10">
      <c r="A10" s="30">
        <v>9.0</v>
      </c>
      <c r="B10" s="30">
        <v>4.0</v>
      </c>
      <c r="C10" s="30">
        <v>472.0</v>
      </c>
      <c r="D10" s="30">
        <v>4.009</v>
      </c>
      <c r="E10" s="30">
        <v>0.0</v>
      </c>
      <c r="F10" s="30">
        <v>56.0</v>
      </c>
      <c r="G10" s="30">
        <v>227.0</v>
      </c>
      <c r="H10" s="30">
        <v>51.0</v>
      </c>
      <c r="I10" s="30">
        <v>4.0</v>
      </c>
      <c r="J10" s="30">
        <v>0.0</v>
      </c>
      <c r="K10" s="31">
        <f>+0.009</f>
        <v>0.009</v>
      </c>
      <c r="L10" s="31">
        <f t="shared" si="1"/>
        <v>252</v>
      </c>
      <c r="M10" s="32">
        <f t="shared" si="2"/>
        <v>0.0471689284</v>
      </c>
      <c r="N10" s="31"/>
      <c r="O10" s="31"/>
      <c r="P10" s="30">
        <v>4.0</v>
      </c>
      <c r="Q10" s="30">
        <v>425.0</v>
      </c>
      <c r="R10" s="31"/>
      <c r="S10" s="31"/>
      <c r="T10" s="31"/>
      <c r="U10" s="31"/>
      <c r="V10" s="31"/>
      <c r="W10" s="31"/>
      <c r="X10" s="31"/>
      <c r="Y10" s="31"/>
      <c r="Z10" s="31"/>
    </row>
    <row r="11">
      <c r="A11" s="30">
        <v>10.0</v>
      </c>
      <c r="B11" s="30">
        <v>4.0</v>
      </c>
      <c r="C11" s="30">
        <v>425.0</v>
      </c>
      <c r="D11" s="30">
        <v>3.982</v>
      </c>
      <c r="E11" s="30">
        <v>0.0</v>
      </c>
      <c r="F11" s="30">
        <v>70.0</v>
      </c>
      <c r="G11" s="30">
        <v>209.0</v>
      </c>
      <c r="H11" s="30">
        <v>54.0</v>
      </c>
      <c r="I11" s="30">
        <v>5.0</v>
      </c>
      <c r="J11" s="30">
        <v>0.0</v>
      </c>
      <c r="K11" s="30">
        <v>-0.018</v>
      </c>
      <c r="L11" s="31">
        <f t="shared" si="1"/>
        <v>282.5</v>
      </c>
      <c r="M11" s="32">
        <f t="shared" si="2"/>
        <v>0.05287786617</v>
      </c>
      <c r="N11" s="31"/>
      <c r="O11" s="31"/>
      <c r="P11" s="30">
        <v>4.0</v>
      </c>
      <c r="Q11" s="30">
        <v>451.0</v>
      </c>
      <c r="R11" s="31"/>
      <c r="S11" s="31"/>
      <c r="T11" s="31"/>
      <c r="U11" s="31"/>
      <c r="V11" s="31"/>
      <c r="W11" s="31"/>
      <c r="X11" s="31"/>
      <c r="Y11" s="31"/>
      <c r="Z11" s="31"/>
    </row>
    <row r="12">
      <c r="A12" s="30">
        <v>11.0</v>
      </c>
      <c r="B12" s="30">
        <v>3.0</v>
      </c>
      <c r="C12" s="30">
        <v>231.0</v>
      </c>
      <c r="D12" s="30">
        <v>3.065</v>
      </c>
      <c r="E12" s="30">
        <v>0.0</v>
      </c>
      <c r="F12" s="30">
        <v>35.0</v>
      </c>
      <c r="G12" s="30">
        <v>246.0</v>
      </c>
      <c r="H12" s="30">
        <v>57.0</v>
      </c>
      <c r="I12" s="30">
        <v>0.0</v>
      </c>
      <c r="J12" s="30">
        <v>0.0</v>
      </c>
      <c r="K12" s="31">
        <f>+0.065</f>
        <v>0.065</v>
      </c>
      <c r="L12" s="31">
        <f t="shared" si="1"/>
        <v>199.5</v>
      </c>
      <c r="M12" s="32">
        <f t="shared" si="2"/>
        <v>0.03734206832</v>
      </c>
      <c r="N12" s="31"/>
      <c r="O12" s="31"/>
      <c r="P12" s="30">
        <v>4.0</v>
      </c>
      <c r="Q12" s="30">
        <v>461.0</v>
      </c>
      <c r="R12" s="31"/>
      <c r="S12" s="31"/>
      <c r="T12" s="31"/>
      <c r="U12" s="31"/>
      <c r="V12" s="31"/>
      <c r="W12" s="31"/>
      <c r="X12" s="31"/>
      <c r="Y12" s="31"/>
      <c r="Z12" s="31"/>
    </row>
    <row r="13">
      <c r="A13" s="30">
        <v>12.0</v>
      </c>
      <c r="B13" s="30">
        <v>4.0</v>
      </c>
      <c r="C13" s="30">
        <v>461.0</v>
      </c>
      <c r="D13" s="30">
        <v>3.976</v>
      </c>
      <c r="E13" s="30">
        <v>0.0</v>
      </c>
      <c r="F13" s="30">
        <v>64.0</v>
      </c>
      <c r="G13" s="30">
        <v>229.0</v>
      </c>
      <c r="H13" s="30">
        <v>35.0</v>
      </c>
      <c r="I13" s="30">
        <v>9.0</v>
      </c>
      <c r="J13" s="30">
        <v>1.0</v>
      </c>
      <c r="K13" s="30">
        <v>-0.024</v>
      </c>
      <c r="L13" s="31">
        <f t="shared" si="1"/>
        <v>279</v>
      </c>
      <c r="M13" s="32">
        <f t="shared" si="2"/>
        <v>0.05222274216</v>
      </c>
      <c r="N13" s="31"/>
      <c r="O13" s="31"/>
      <c r="P13" s="30">
        <v>4.0</v>
      </c>
      <c r="Q13" s="30">
        <v>465.0</v>
      </c>
      <c r="R13" s="31"/>
      <c r="S13" s="31"/>
      <c r="T13" s="31"/>
      <c r="U13" s="31"/>
      <c r="V13" s="31"/>
      <c r="W13" s="31"/>
      <c r="X13" s="31"/>
      <c r="Y13" s="31"/>
      <c r="Z13" s="31"/>
    </row>
    <row r="14">
      <c r="A14" s="30">
        <v>13.0</v>
      </c>
      <c r="B14" s="30">
        <v>4.0</v>
      </c>
      <c r="C14" s="30">
        <v>451.0</v>
      </c>
      <c r="D14" s="30">
        <v>4.056</v>
      </c>
      <c r="E14" s="30">
        <v>0.0</v>
      </c>
      <c r="F14" s="30">
        <v>55.0</v>
      </c>
      <c r="G14" s="30">
        <v>223.0</v>
      </c>
      <c r="H14" s="30">
        <v>50.0</v>
      </c>
      <c r="I14" s="30">
        <v>7.0</v>
      </c>
      <c r="J14" s="30">
        <v>3.0</v>
      </c>
      <c r="K14" s="31">
        <f>+0.056</f>
        <v>0.056</v>
      </c>
      <c r="L14" s="31">
        <f t="shared" si="1"/>
        <v>241.5</v>
      </c>
      <c r="M14" s="32">
        <f t="shared" si="2"/>
        <v>0.04520355639</v>
      </c>
      <c r="N14" s="31"/>
      <c r="O14" s="31"/>
      <c r="P14" s="30">
        <v>4.0</v>
      </c>
      <c r="Q14" s="30">
        <v>466.0</v>
      </c>
      <c r="R14" s="31"/>
      <c r="S14" s="31"/>
      <c r="T14" s="31"/>
      <c r="U14" s="31"/>
      <c r="V14" s="31"/>
      <c r="W14" s="31"/>
      <c r="X14" s="31"/>
      <c r="Y14" s="31"/>
      <c r="Z14" s="31"/>
    </row>
    <row r="15">
      <c r="A15" s="30">
        <v>14.0</v>
      </c>
      <c r="B15" s="30">
        <v>4.0</v>
      </c>
      <c r="C15" s="30">
        <v>495.0</v>
      </c>
      <c r="D15" s="30">
        <v>4.089</v>
      </c>
      <c r="E15" s="30">
        <v>0.0</v>
      </c>
      <c r="F15" s="30">
        <v>38.0</v>
      </c>
      <c r="G15" s="30">
        <v>239.0</v>
      </c>
      <c r="H15" s="30">
        <v>55.0</v>
      </c>
      <c r="I15" s="30">
        <v>5.0</v>
      </c>
      <c r="J15" s="30">
        <v>1.0</v>
      </c>
      <c r="K15" s="31">
        <f>+0.089</f>
        <v>0.089</v>
      </c>
      <c r="L15" s="31">
        <f t="shared" si="1"/>
        <v>200</v>
      </c>
      <c r="M15" s="32">
        <f t="shared" si="2"/>
        <v>0.03743565746</v>
      </c>
      <c r="N15" s="31"/>
      <c r="O15" s="31"/>
      <c r="P15" s="30">
        <v>4.0</v>
      </c>
      <c r="Q15" s="30">
        <v>472.0</v>
      </c>
      <c r="R15" s="31"/>
      <c r="S15" s="31"/>
      <c r="T15" s="31"/>
      <c r="U15" s="31"/>
      <c r="V15" s="31"/>
      <c r="W15" s="31"/>
      <c r="X15" s="31"/>
      <c r="Y15" s="31"/>
      <c r="Z15" s="31"/>
    </row>
    <row r="16">
      <c r="A16" s="30">
        <v>15.0</v>
      </c>
      <c r="B16" s="30">
        <v>4.0</v>
      </c>
      <c r="C16" s="30">
        <v>421.0</v>
      </c>
      <c r="D16" s="30">
        <v>4.027</v>
      </c>
      <c r="E16" s="30">
        <v>0.0</v>
      </c>
      <c r="F16" s="30">
        <v>67.0</v>
      </c>
      <c r="G16" s="30">
        <v>203.0</v>
      </c>
      <c r="H16" s="30">
        <v>61.0</v>
      </c>
      <c r="I16" s="30">
        <v>6.0</v>
      </c>
      <c r="J16" s="30">
        <v>1.0</v>
      </c>
      <c r="K16" s="31">
        <f>+0.027</f>
        <v>0.027</v>
      </c>
      <c r="L16" s="31">
        <f t="shared" si="1"/>
        <v>265</v>
      </c>
      <c r="M16" s="32">
        <f t="shared" si="2"/>
        <v>0.04960224614</v>
      </c>
      <c r="N16" s="31"/>
      <c r="O16" s="31"/>
      <c r="P16" s="30">
        <v>4.0</v>
      </c>
      <c r="Q16" s="30">
        <v>495.0</v>
      </c>
      <c r="R16" s="31"/>
      <c r="S16" s="31"/>
      <c r="T16" s="31"/>
      <c r="U16" s="31"/>
      <c r="V16" s="31"/>
      <c r="W16" s="31"/>
      <c r="X16" s="31"/>
      <c r="Y16" s="31"/>
      <c r="Z16" s="31"/>
    </row>
    <row r="17">
      <c r="A17" s="30">
        <v>16.0</v>
      </c>
      <c r="B17" s="30">
        <v>3.0</v>
      </c>
      <c r="C17" s="30">
        <v>187.0</v>
      </c>
      <c r="D17" s="30">
        <v>3.068</v>
      </c>
      <c r="E17" s="30">
        <v>0.0</v>
      </c>
      <c r="F17" s="30">
        <v>50.0</v>
      </c>
      <c r="G17" s="30">
        <v>225.0</v>
      </c>
      <c r="H17" s="30">
        <v>55.0</v>
      </c>
      <c r="I17" s="30">
        <v>6.0</v>
      </c>
      <c r="J17" s="30">
        <v>2.0</v>
      </c>
      <c r="K17" s="31">
        <f>+0.068</f>
        <v>0.068</v>
      </c>
      <c r="L17" s="31">
        <f t="shared" si="1"/>
        <v>227</v>
      </c>
      <c r="M17" s="32">
        <f t="shared" si="2"/>
        <v>0.04248947122</v>
      </c>
      <c r="N17" s="31"/>
      <c r="O17" s="31"/>
      <c r="P17" s="30">
        <v>5.0</v>
      </c>
      <c r="Q17" s="30">
        <v>530.0</v>
      </c>
      <c r="R17" s="31"/>
      <c r="S17" s="31"/>
      <c r="T17" s="31"/>
      <c r="U17" s="31"/>
      <c r="V17" s="31"/>
      <c r="W17" s="31"/>
      <c r="X17" s="31"/>
      <c r="Y17" s="31"/>
      <c r="Z17" s="31"/>
    </row>
    <row r="18">
      <c r="A18" s="30">
        <v>17.0</v>
      </c>
      <c r="B18" s="30">
        <v>4.0</v>
      </c>
      <c r="C18" s="30">
        <v>412.0</v>
      </c>
      <c r="D18" s="30">
        <v>3.846</v>
      </c>
      <c r="E18" s="30">
        <v>0.0</v>
      </c>
      <c r="F18" s="30">
        <v>79.0</v>
      </c>
      <c r="G18" s="30">
        <v>233.0</v>
      </c>
      <c r="H18" s="30">
        <v>25.0</v>
      </c>
      <c r="I18" s="30">
        <v>1.0</v>
      </c>
      <c r="J18" s="30">
        <v>0.0</v>
      </c>
      <c r="K18" s="30">
        <v>-0.154</v>
      </c>
      <c r="L18" s="31">
        <f t="shared" si="1"/>
        <v>340</v>
      </c>
      <c r="M18" s="32">
        <f t="shared" si="2"/>
        <v>0.06364061769</v>
      </c>
      <c r="N18" s="31"/>
      <c r="O18" s="31"/>
      <c r="P18" s="30">
        <v>5.0</v>
      </c>
      <c r="Q18" s="30">
        <v>542.0</v>
      </c>
      <c r="R18" s="31"/>
      <c r="S18" s="31"/>
      <c r="T18" s="31"/>
      <c r="U18" s="31"/>
      <c r="V18" s="31"/>
      <c r="W18" s="31"/>
      <c r="X18" s="31"/>
      <c r="Y18" s="31"/>
      <c r="Z18" s="31"/>
    </row>
    <row r="19">
      <c r="A19" s="30">
        <v>18.0</v>
      </c>
      <c r="B19" s="30">
        <v>5.0</v>
      </c>
      <c r="C19" s="30">
        <v>530.0</v>
      </c>
      <c r="D19" s="30">
        <v>4.672</v>
      </c>
      <c r="E19" s="30">
        <v>9.0</v>
      </c>
      <c r="F19" s="30">
        <v>138.0</v>
      </c>
      <c r="G19" s="30">
        <v>154.0</v>
      </c>
      <c r="H19" s="30">
        <v>30.0</v>
      </c>
      <c r="I19" s="30">
        <v>6.0</v>
      </c>
      <c r="J19" s="30">
        <v>1.0</v>
      </c>
      <c r="K19" s="30">
        <v>-0.328</v>
      </c>
      <c r="L19" s="31">
        <f t="shared" si="1"/>
        <v>541</v>
      </c>
      <c r="M19" s="32">
        <f t="shared" si="2"/>
        <v>0.1012634534</v>
      </c>
      <c r="N19" s="31"/>
      <c r="O19" s="31"/>
      <c r="P19" s="30">
        <v>5.0</v>
      </c>
      <c r="Q19" s="30">
        <v>600.0</v>
      </c>
      <c r="R19" s="31"/>
      <c r="S19" s="31"/>
      <c r="T19" s="31"/>
      <c r="U19" s="31"/>
      <c r="V19" s="31"/>
      <c r="W19" s="31"/>
      <c r="X19" s="31"/>
      <c r="Y19" s="31"/>
      <c r="Z19" s="31"/>
    </row>
    <row r="20">
      <c r="A20" s="31"/>
      <c r="B20" s="31">
        <f t="shared" ref="B20:M20" si="3">SUM(B2:B19)</f>
        <v>71</v>
      </c>
      <c r="C20" s="31">
        <f t="shared" si="3"/>
        <v>7297</v>
      </c>
      <c r="D20" s="31">
        <f t="shared" si="3"/>
        <v>70.243</v>
      </c>
      <c r="E20" s="31">
        <f t="shared" si="3"/>
        <v>21</v>
      </c>
      <c r="F20" s="31">
        <f t="shared" si="3"/>
        <v>1240</v>
      </c>
      <c r="G20" s="31">
        <f t="shared" si="3"/>
        <v>3916</v>
      </c>
      <c r="H20" s="31">
        <f t="shared" si="3"/>
        <v>807</v>
      </c>
      <c r="I20" s="31">
        <f t="shared" si="3"/>
        <v>85</v>
      </c>
      <c r="J20" s="31">
        <f t="shared" si="3"/>
        <v>15</v>
      </c>
      <c r="K20" s="31">
        <f t="shared" si="3"/>
        <v>-0.757</v>
      </c>
      <c r="L20" s="31">
        <f t="shared" si="3"/>
        <v>5342.5</v>
      </c>
      <c r="M20" s="32">
        <f t="shared" si="3"/>
        <v>1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conditionalFormatting sqref="L2:L19">
    <cfRule type="colorScale" priority="1">
      <colorScale>
        <cfvo type="min"/>
        <cfvo type="percentile" val="50"/>
        <cfvo type="max"/>
        <color rgb="FFE67C73"/>
        <color rgb="FFFFD666"/>
        <color rgb="FF68C195"/>
      </colorScale>
    </cfRule>
  </conditionalFormatting>
  <conditionalFormatting sqref="M2:M19">
    <cfRule type="colorScale" priority="2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7.86"/>
    <col customWidth="1" min="2" max="2" width="18.43"/>
    <col customWidth="1" min="3" max="3" width="6.29"/>
    <col customWidth="1" min="4" max="4" width="20.43"/>
    <col customWidth="1" min="5" max="5" width="16.86"/>
    <col customWidth="1" min="6" max="6" width="11.43"/>
  </cols>
  <sheetData>
    <row r="1">
      <c r="A1" s="33" t="s">
        <v>606</v>
      </c>
      <c r="B1" s="33" t="s">
        <v>0</v>
      </c>
      <c r="C1" s="33" t="s">
        <v>1</v>
      </c>
      <c r="D1" s="33" t="s">
        <v>607</v>
      </c>
      <c r="E1" s="33" t="s">
        <v>608</v>
      </c>
      <c r="F1" s="33" t="s">
        <v>609</v>
      </c>
    </row>
    <row r="2">
      <c r="A2" s="34" t="s">
        <v>610</v>
      </c>
      <c r="B2" s="34" t="s">
        <v>36</v>
      </c>
      <c r="C2" s="34">
        <v>12100.0</v>
      </c>
      <c r="D2" s="34" t="s">
        <v>611</v>
      </c>
      <c r="E2" s="34">
        <v>83.868</v>
      </c>
      <c r="F2" s="34" t="s">
        <v>612</v>
      </c>
    </row>
    <row r="3">
      <c r="A3" s="34" t="s">
        <v>610</v>
      </c>
      <c r="B3" s="34" t="s">
        <v>43</v>
      </c>
      <c r="C3" s="34">
        <v>12000.0</v>
      </c>
      <c r="D3" s="34" t="s">
        <v>611</v>
      </c>
      <c r="E3" s="34">
        <v>76.833</v>
      </c>
      <c r="F3" s="34" t="s">
        <v>612</v>
      </c>
    </row>
    <row r="4">
      <c r="A4" s="34" t="s">
        <v>610</v>
      </c>
      <c r="B4" s="34" t="s">
        <v>399</v>
      </c>
      <c r="C4" s="34">
        <v>10600.0</v>
      </c>
      <c r="D4" s="34" t="s">
        <v>611</v>
      </c>
      <c r="E4" s="34">
        <v>76.5</v>
      </c>
      <c r="F4" s="34" t="s">
        <v>612</v>
      </c>
    </row>
    <row r="5">
      <c r="A5" s="34" t="s">
        <v>610</v>
      </c>
      <c r="B5" s="34" t="s">
        <v>317</v>
      </c>
      <c r="C5" s="34">
        <v>10300.0</v>
      </c>
      <c r="D5" s="34" t="s">
        <v>611</v>
      </c>
      <c r="E5" s="34">
        <v>70.088</v>
      </c>
      <c r="F5" s="34" t="s">
        <v>612</v>
      </c>
    </row>
    <row r="6">
      <c r="A6" s="34" t="s">
        <v>610</v>
      </c>
      <c r="B6" s="34" t="s">
        <v>51</v>
      </c>
      <c r="C6" s="34">
        <v>10100.0</v>
      </c>
      <c r="D6" s="34" t="s">
        <v>611</v>
      </c>
      <c r="E6" s="34">
        <v>84.0</v>
      </c>
      <c r="F6" s="34" t="s">
        <v>612</v>
      </c>
    </row>
    <row r="7">
      <c r="A7" s="34" t="s">
        <v>610</v>
      </c>
      <c r="B7" s="34" t="s">
        <v>60</v>
      </c>
      <c r="C7" s="34">
        <v>9800.0</v>
      </c>
      <c r="D7" s="34" t="s">
        <v>611</v>
      </c>
      <c r="E7" s="34">
        <v>69.308</v>
      </c>
      <c r="F7" s="34" t="s">
        <v>612</v>
      </c>
    </row>
    <row r="8">
      <c r="A8" s="34" t="s">
        <v>610</v>
      </c>
      <c r="B8" s="34" t="s">
        <v>68</v>
      </c>
      <c r="C8" s="34">
        <v>9700.0</v>
      </c>
      <c r="D8" s="34" t="s">
        <v>611</v>
      </c>
      <c r="E8" s="34">
        <v>80.211</v>
      </c>
      <c r="F8" s="34" t="s">
        <v>612</v>
      </c>
    </row>
    <row r="9">
      <c r="A9" s="34" t="s">
        <v>610</v>
      </c>
      <c r="B9" s="34" t="s">
        <v>52</v>
      </c>
      <c r="C9" s="34">
        <v>9500.0</v>
      </c>
      <c r="D9" s="34" t="s">
        <v>611</v>
      </c>
      <c r="E9" s="34">
        <v>67.867</v>
      </c>
      <c r="F9" s="34" t="s">
        <v>612</v>
      </c>
    </row>
    <row r="10">
      <c r="A10" s="34" t="s">
        <v>610</v>
      </c>
      <c r="B10" s="34" t="s">
        <v>19</v>
      </c>
      <c r="C10" s="34">
        <v>9100.0</v>
      </c>
      <c r="D10" s="34" t="s">
        <v>611</v>
      </c>
      <c r="E10" s="34">
        <v>69.286</v>
      </c>
      <c r="F10" s="34" t="s">
        <v>612</v>
      </c>
    </row>
    <row r="11">
      <c r="A11" s="34" t="s">
        <v>610</v>
      </c>
      <c r="B11" s="34" t="s">
        <v>88</v>
      </c>
      <c r="C11" s="34">
        <v>8900.0</v>
      </c>
      <c r="D11" s="34" t="s">
        <v>611</v>
      </c>
      <c r="E11" s="34">
        <v>71.412</v>
      </c>
      <c r="F11" s="34" t="s">
        <v>612</v>
      </c>
    </row>
    <row r="12">
      <c r="A12" s="34" t="s">
        <v>610</v>
      </c>
      <c r="B12" s="34" t="s">
        <v>93</v>
      </c>
      <c r="C12" s="34">
        <v>8800.0</v>
      </c>
      <c r="D12" s="34" t="s">
        <v>611</v>
      </c>
      <c r="E12" s="34">
        <v>71.571</v>
      </c>
      <c r="F12" s="34" t="s">
        <v>612</v>
      </c>
    </row>
    <row r="13">
      <c r="A13" s="34" t="s">
        <v>610</v>
      </c>
      <c r="B13" s="34" t="s">
        <v>321</v>
      </c>
      <c r="C13" s="34">
        <v>8700.0</v>
      </c>
      <c r="D13" s="34" t="s">
        <v>611</v>
      </c>
      <c r="E13" s="34">
        <v>65.222</v>
      </c>
      <c r="F13" s="34" t="s">
        <v>612</v>
      </c>
    </row>
    <row r="14">
      <c r="A14" s="34" t="s">
        <v>610</v>
      </c>
      <c r="B14" s="34" t="s">
        <v>102</v>
      </c>
      <c r="C14" s="34">
        <v>8600.0</v>
      </c>
      <c r="D14" s="34" t="s">
        <v>611</v>
      </c>
      <c r="E14" s="34">
        <v>61.553</v>
      </c>
      <c r="F14" s="34" t="s">
        <v>612</v>
      </c>
    </row>
    <row r="15">
      <c r="A15" s="34" t="s">
        <v>610</v>
      </c>
      <c r="B15" s="34" t="s">
        <v>105</v>
      </c>
      <c r="C15" s="34">
        <v>8500.0</v>
      </c>
      <c r="D15" s="34" t="s">
        <v>611</v>
      </c>
      <c r="E15" s="34">
        <v>62.865</v>
      </c>
      <c r="F15" s="34" t="s">
        <v>612</v>
      </c>
    </row>
    <row r="16">
      <c r="A16" s="34" t="s">
        <v>610</v>
      </c>
      <c r="B16" s="34" t="s">
        <v>44</v>
      </c>
      <c r="C16" s="34">
        <v>8400.0</v>
      </c>
      <c r="D16" s="34" t="s">
        <v>611</v>
      </c>
      <c r="E16" s="34">
        <v>76.038</v>
      </c>
      <c r="F16" s="34" t="s">
        <v>612</v>
      </c>
    </row>
    <row r="17">
      <c r="A17" s="34" t="s">
        <v>610</v>
      </c>
      <c r="B17" s="34" t="s">
        <v>115</v>
      </c>
      <c r="C17" s="34">
        <v>8300.0</v>
      </c>
      <c r="D17" s="34" t="s">
        <v>611</v>
      </c>
      <c r="E17" s="34">
        <v>71.438</v>
      </c>
      <c r="F17" s="34" t="s">
        <v>612</v>
      </c>
    </row>
    <row r="18">
      <c r="A18" s="34" t="s">
        <v>610</v>
      </c>
      <c r="B18" s="34" t="s">
        <v>119</v>
      </c>
      <c r="C18" s="34">
        <v>8200.0</v>
      </c>
      <c r="D18" s="34" t="s">
        <v>611</v>
      </c>
      <c r="E18" s="34">
        <v>65.325</v>
      </c>
      <c r="F18" s="34" t="s">
        <v>612</v>
      </c>
    </row>
    <row r="19">
      <c r="A19" s="34" t="s">
        <v>610</v>
      </c>
      <c r="B19" s="34" t="s">
        <v>123</v>
      </c>
      <c r="C19" s="34">
        <v>8100.0</v>
      </c>
      <c r="D19" s="34" t="s">
        <v>611</v>
      </c>
      <c r="E19" s="34">
        <v>68.833</v>
      </c>
      <c r="F19" s="34" t="s">
        <v>612</v>
      </c>
    </row>
    <row r="20">
      <c r="A20" s="34" t="s">
        <v>610</v>
      </c>
      <c r="B20" s="34" t="s">
        <v>89</v>
      </c>
      <c r="C20" s="34">
        <v>8000.0</v>
      </c>
      <c r="D20" s="34" t="s">
        <v>611</v>
      </c>
      <c r="E20" s="34">
        <v>61.222</v>
      </c>
      <c r="F20" s="34" t="s">
        <v>612</v>
      </c>
    </row>
    <row r="21">
      <c r="A21" s="34" t="s">
        <v>610</v>
      </c>
      <c r="B21" s="34" t="s">
        <v>67</v>
      </c>
      <c r="C21" s="34">
        <v>7900.0</v>
      </c>
      <c r="D21" s="34" t="s">
        <v>611</v>
      </c>
      <c r="E21" s="34">
        <v>66.167</v>
      </c>
      <c r="F21" s="34" t="s">
        <v>612</v>
      </c>
    </row>
    <row r="22">
      <c r="A22" s="34" t="s">
        <v>610</v>
      </c>
      <c r="B22" s="34" t="s">
        <v>186</v>
      </c>
      <c r="C22" s="34">
        <v>7800.0</v>
      </c>
      <c r="D22" s="34" t="s">
        <v>611</v>
      </c>
      <c r="E22" s="34">
        <v>58.447</v>
      </c>
      <c r="F22" s="34" t="s">
        <v>612</v>
      </c>
    </row>
    <row r="23">
      <c r="A23" s="34" t="s">
        <v>610</v>
      </c>
      <c r="B23" s="34" t="s">
        <v>94</v>
      </c>
      <c r="C23" s="34">
        <v>7800.0</v>
      </c>
      <c r="D23" s="34" t="s">
        <v>611</v>
      </c>
      <c r="E23" s="34">
        <v>65.65</v>
      </c>
      <c r="F23" s="34" t="s">
        <v>612</v>
      </c>
    </row>
    <row r="24">
      <c r="A24" s="34" t="s">
        <v>610</v>
      </c>
      <c r="B24" s="34" t="s">
        <v>154</v>
      </c>
      <c r="C24" s="34">
        <v>7700.0</v>
      </c>
      <c r="D24" s="34" t="s">
        <v>611</v>
      </c>
      <c r="E24" s="34">
        <v>55.8</v>
      </c>
      <c r="F24" s="34" t="s">
        <v>612</v>
      </c>
    </row>
    <row r="25">
      <c r="A25" s="34" t="s">
        <v>610</v>
      </c>
      <c r="B25" s="34" t="s">
        <v>112</v>
      </c>
      <c r="C25" s="34">
        <v>7700.0</v>
      </c>
      <c r="D25" s="34" t="s">
        <v>611</v>
      </c>
      <c r="E25" s="34">
        <v>68.95</v>
      </c>
      <c r="F25" s="34" t="s">
        <v>612</v>
      </c>
    </row>
    <row r="26">
      <c r="A26" s="34" t="s">
        <v>610</v>
      </c>
      <c r="B26" s="34" t="s">
        <v>151</v>
      </c>
      <c r="C26" s="34">
        <v>7700.0</v>
      </c>
      <c r="D26" s="34" t="s">
        <v>611</v>
      </c>
      <c r="E26" s="34">
        <v>53.944</v>
      </c>
      <c r="F26" s="34" t="s">
        <v>612</v>
      </c>
    </row>
    <row r="27">
      <c r="A27" s="34" t="s">
        <v>610</v>
      </c>
      <c r="B27" s="34" t="s">
        <v>121</v>
      </c>
      <c r="C27" s="34">
        <v>7600.0</v>
      </c>
      <c r="D27" s="34" t="s">
        <v>611</v>
      </c>
      <c r="E27" s="34">
        <v>58.636</v>
      </c>
      <c r="F27" s="34" t="s">
        <v>612</v>
      </c>
    </row>
    <row r="28">
      <c r="A28" s="34" t="s">
        <v>610</v>
      </c>
      <c r="B28" s="34" t="s">
        <v>160</v>
      </c>
      <c r="C28" s="34">
        <v>7600.0</v>
      </c>
      <c r="D28" s="34" t="s">
        <v>611</v>
      </c>
      <c r="E28" s="34">
        <v>64.763</v>
      </c>
      <c r="F28" s="34" t="s">
        <v>612</v>
      </c>
    </row>
    <row r="29">
      <c r="A29" s="34" t="s">
        <v>610</v>
      </c>
      <c r="B29" s="34" t="s">
        <v>166</v>
      </c>
      <c r="C29" s="34">
        <v>7600.0</v>
      </c>
      <c r="D29" s="34" t="s">
        <v>611</v>
      </c>
      <c r="E29" s="34">
        <v>57.476</v>
      </c>
      <c r="F29" s="34" t="s">
        <v>612</v>
      </c>
    </row>
    <row r="30">
      <c r="A30" s="34" t="s">
        <v>610</v>
      </c>
      <c r="B30" s="34" t="s">
        <v>103</v>
      </c>
      <c r="C30" s="34">
        <v>7600.0</v>
      </c>
      <c r="D30" s="34" t="s">
        <v>611</v>
      </c>
      <c r="E30" s="34">
        <v>64.5</v>
      </c>
      <c r="F30" s="34" t="s">
        <v>612</v>
      </c>
    </row>
    <row r="31">
      <c r="A31" s="34" t="s">
        <v>610</v>
      </c>
      <c r="B31" s="34" t="s">
        <v>184</v>
      </c>
      <c r="C31" s="34">
        <v>7500.0</v>
      </c>
      <c r="D31" s="34" t="s">
        <v>611</v>
      </c>
      <c r="E31" s="34">
        <v>58.816</v>
      </c>
      <c r="F31" s="34" t="s">
        <v>612</v>
      </c>
    </row>
    <row r="32">
      <c r="A32" s="34" t="s">
        <v>610</v>
      </c>
      <c r="B32" s="34" t="s">
        <v>167</v>
      </c>
      <c r="C32" s="34">
        <v>7500.0</v>
      </c>
      <c r="D32" s="34" t="s">
        <v>611</v>
      </c>
      <c r="E32" s="34">
        <v>62.605</v>
      </c>
      <c r="F32" s="34" t="s">
        <v>612</v>
      </c>
    </row>
    <row r="33">
      <c r="A33" s="34" t="s">
        <v>610</v>
      </c>
      <c r="B33" s="34" t="s">
        <v>396</v>
      </c>
      <c r="C33" s="34">
        <v>7500.0</v>
      </c>
      <c r="D33" s="34" t="s">
        <v>611</v>
      </c>
      <c r="E33" s="34">
        <v>51.271</v>
      </c>
      <c r="F33" s="34" t="s">
        <v>612</v>
      </c>
    </row>
    <row r="34">
      <c r="A34" s="34" t="s">
        <v>610</v>
      </c>
      <c r="B34" s="34" t="s">
        <v>188</v>
      </c>
      <c r="C34" s="34">
        <v>7500.0</v>
      </c>
      <c r="D34" s="34" t="s">
        <v>611</v>
      </c>
      <c r="E34" s="34">
        <v>53.875</v>
      </c>
      <c r="F34" s="34" t="s">
        <v>612</v>
      </c>
    </row>
    <row r="35">
      <c r="A35" s="34" t="s">
        <v>610</v>
      </c>
      <c r="B35" s="34" t="s">
        <v>179</v>
      </c>
      <c r="C35" s="34">
        <v>7500.0</v>
      </c>
      <c r="D35" s="34" t="s">
        <v>611</v>
      </c>
      <c r="E35" s="34">
        <v>60.412</v>
      </c>
      <c r="F35" s="34" t="s">
        <v>612</v>
      </c>
    </row>
    <row r="36">
      <c r="A36" s="34" t="s">
        <v>610</v>
      </c>
      <c r="B36" s="35" t="s">
        <v>214</v>
      </c>
      <c r="C36" s="34">
        <v>7500.0</v>
      </c>
      <c r="D36" s="34" t="s">
        <v>611</v>
      </c>
      <c r="E36" s="34">
        <v>55.119</v>
      </c>
      <c r="F36" s="34" t="s">
        <v>612</v>
      </c>
    </row>
    <row r="37">
      <c r="A37" s="34" t="s">
        <v>610</v>
      </c>
      <c r="B37" s="34" t="s">
        <v>340</v>
      </c>
      <c r="C37" s="34">
        <v>7400.0</v>
      </c>
      <c r="D37" s="34" t="s">
        <v>611</v>
      </c>
      <c r="E37" s="34">
        <v>54.976</v>
      </c>
      <c r="F37" s="34" t="s">
        <v>612</v>
      </c>
    </row>
    <row r="38">
      <c r="A38" s="34" t="s">
        <v>610</v>
      </c>
      <c r="B38" s="34" t="s">
        <v>226</v>
      </c>
      <c r="C38" s="34">
        <v>7400.0</v>
      </c>
      <c r="D38" s="34" t="s">
        <v>611</v>
      </c>
      <c r="E38" s="34">
        <v>39.675</v>
      </c>
      <c r="F38" s="34" t="s">
        <v>612</v>
      </c>
    </row>
    <row r="39">
      <c r="A39" s="34" t="s">
        <v>610</v>
      </c>
      <c r="B39" s="34" t="s">
        <v>211</v>
      </c>
      <c r="C39" s="34">
        <v>7400.0</v>
      </c>
      <c r="D39" s="34" t="s">
        <v>611</v>
      </c>
      <c r="E39" s="34">
        <v>63.857</v>
      </c>
      <c r="F39" s="34" t="s">
        <v>612</v>
      </c>
    </row>
    <row r="40">
      <c r="A40" s="34" t="s">
        <v>610</v>
      </c>
      <c r="B40" s="34" t="s">
        <v>204</v>
      </c>
      <c r="C40" s="34">
        <v>7400.0</v>
      </c>
      <c r="D40" s="34" t="s">
        <v>611</v>
      </c>
      <c r="E40" s="34">
        <v>52.295</v>
      </c>
      <c r="F40" s="34" t="s">
        <v>612</v>
      </c>
    </row>
    <row r="41">
      <c r="A41" s="34" t="s">
        <v>610</v>
      </c>
      <c r="B41" s="34" t="s">
        <v>249</v>
      </c>
      <c r="C41" s="34">
        <v>7300.0</v>
      </c>
      <c r="D41" s="34" t="s">
        <v>611</v>
      </c>
      <c r="E41" s="34">
        <v>55.625</v>
      </c>
      <c r="F41" s="34" t="s">
        <v>612</v>
      </c>
    </row>
    <row r="42">
      <c r="A42" s="34" t="s">
        <v>610</v>
      </c>
      <c r="B42" s="34" t="s">
        <v>403</v>
      </c>
      <c r="C42" s="34">
        <v>7300.0</v>
      </c>
      <c r="D42" s="34" t="s">
        <v>611</v>
      </c>
      <c r="E42" s="34">
        <v>62.595</v>
      </c>
      <c r="F42" s="34" t="s">
        <v>612</v>
      </c>
    </row>
    <row r="43">
      <c r="A43" s="34" t="s">
        <v>610</v>
      </c>
      <c r="B43" s="34" t="s">
        <v>225</v>
      </c>
      <c r="C43" s="34">
        <v>7300.0</v>
      </c>
      <c r="D43" s="34" t="s">
        <v>611</v>
      </c>
      <c r="E43" s="34">
        <v>51.833</v>
      </c>
      <c r="F43" s="34" t="s">
        <v>612</v>
      </c>
    </row>
    <row r="44">
      <c r="A44" s="34" t="s">
        <v>610</v>
      </c>
      <c r="B44" s="34" t="s">
        <v>377</v>
      </c>
      <c r="C44" s="34">
        <v>7300.0</v>
      </c>
      <c r="D44" s="34" t="s">
        <v>611</v>
      </c>
      <c r="E44" s="34">
        <v>56.69</v>
      </c>
      <c r="F44" s="34" t="s">
        <v>612</v>
      </c>
    </row>
    <row r="45">
      <c r="A45" s="34" t="s">
        <v>610</v>
      </c>
      <c r="B45" s="34" t="s">
        <v>357</v>
      </c>
      <c r="C45" s="34">
        <v>7200.0</v>
      </c>
      <c r="D45" s="34" t="s">
        <v>611</v>
      </c>
      <c r="E45" s="34">
        <v>74.611</v>
      </c>
      <c r="F45" s="34" t="s">
        <v>612</v>
      </c>
    </row>
    <row r="46">
      <c r="A46" s="34" t="s">
        <v>610</v>
      </c>
      <c r="B46" s="34" t="s">
        <v>356</v>
      </c>
      <c r="C46" s="34">
        <v>7200.0</v>
      </c>
      <c r="D46" s="34" t="s">
        <v>611</v>
      </c>
      <c r="E46" s="34">
        <v>62.065</v>
      </c>
      <c r="F46" s="34" t="s">
        <v>612</v>
      </c>
    </row>
    <row r="47">
      <c r="A47" s="34" t="s">
        <v>610</v>
      </c>
      <c r="B47" s="34" t="s">
        <v>281</v>
      </c>
      <c r="C47" s="34">
        <v>7200.0</v>
      </c>
      <c r="D47" s="34" t="s">
        <v>611</v>
      </c>
      <c r="E47" s="34">
        <v>57.024</v>
      </c>
      <c r="F47" s="34" t="s">
        <v>612</v>
      </c>
    </row>
    <row r="48">
      <c r="A48" s="34" t="s">
        <v>610</v>
      </c>
      <c r="B48" s="34" t="s">
        <v>228</v>
      </c>
      <c r="C48" s="34">
        <v>7200.0</v>
      </c>
      <c r="D48" s="34" t="s">
        <v>611</v>
      </c>
      <c r="E48" s="34">
        <v>52.474</v>
      </c>
      <c r="F48" s="34" t="s">
        <v>612</v>
      </c>
    </row>
    <row r="49">
      <c r="A49" s="34" t="s">
        <v>610</v>
      </c>
      <c r="B49" s="34" t="s">
        <v>183</v>
      </c>
      <c r="C49" s="34">
        <v>7200.0</v>
      </c>
      <c r="D49" s="34" t="s">
        <v>611</v>
      </c>
      <c r="E49" s="34">
        <v>53.118</v>
      </c>
      <c r="F49" s="34" t="s">
        <v>612</v>
      </c>
    </row>
    <row r="50">
      <c r="A50" s="34" t="s">
        <v>610</v>
      </c>
      <c r="B50" s="34" t="s">
        <v>240</v>
      </c>
      <c r="C50" s="34">
        <v>7100.0</v>
      </c>
      <c r="D50" s="34" t="s">
        <v>611</v>
      </c>
      <c r="E50" s="34">
        <v>50.615</v>
      </c>
      <c r="F50" s="34" t="s">
        <v>612</v>
      </c>
    </row>
    <row r="51">
      <c r="A51" s="34" t="s">
        <v>610</v>
      </c>
      <c r="B51" s="34" t="s">
        <v>375</v>
      </c>
      <c r="C51" s="34">
        <v>7100.0</v>
      </c>
      <c r="D51" s="34" t="s">
        <v>611</v>
      </c>
      <c r="E51" s="34">
        <v>52.205</v>
      </c>
      <c r="F51" s="34" t="s">
        <v>612</v>
      </c>
    </row>
    <row r="52">
      <c r="A52" s="34" t="s">
        <v>610</v>
      </c>
      <c r="B52" s="34" t="s">
        <v>297</v>
      </c>
      <c r="C52" s="34">
        <v>7100.0</v>
      </c>
      <c r="D52" s="34" t="s">
        <v>611</v>
      </c>
      <c r="E52" s="34">
        <v>72.452</v>
      </c>
      <c r="F52" s="34" t="s">
        <v>612</v>
      </c>
    </row>
    <row r="53">
      <c r="A53" s="34" t="s">
        <v>610</v>
      </c>
      <c r="B53" s="34" t="s">
        <v>315</v>
      </c>
      <c r="C53" s="34">
        <v>7100.0</v>
      </c>
      <c r="D53" s="34" t="s">
        <v>611</v>
      </c>
      <c r="E53" s="34">
        <v>60.525</v>
      </c>
      <c r="F53" s="34" t="s">
        <v>612</v>
      </c>
    </row>
    <row r="54">
      <c r="A54" s="34" t="s">
        <v>610</v>
      </c>
      <c r="B54" s="34" t="s">
        <v>40</v>
      </c>
      <c r="C54" s="34">
        <v>7100.0</v>
      </c>
      <c r="D54" s="34" t="s">
        <v>611</v>
      </c>
      <c r="E54" s="34">
        <v>43.818</v>
      </c>
      <c r="F54" s="34" t="s">
        <v>612</v>
      </c>
    </row>
    <row r="55">
      <c r="A55" s="34" t="s">
        <v>610</v>
      </c>
      <c r="B55" s="34" t="s">
        <v>224</v>
      </c>
      <c r="C55" s="34">
        <v>7100.0</v>
      </c>
      <c r="D55" s="34" t="s">
        <v>611</v>
      </c>
      <c r="E55" s="34">
        <v>57.119</v>
      </c>
      <c r="F55" s="34" t="s">
        <v>612</v>
      </c>
    </row>
    <row r="56">
      <c r="A56" s="34" t="s">
        <v>610</v>
      </c>
      <c r="B56" s="34" t="s">
        <v>405</v>
      </c>
      <c r="C56" s="34">
        <v>7100.0</v>
      </c>
      <c r="D56" s="34" t="s">
        <v>611</v>
      </c>
      <c r="E56" s="34">
        <v>54.4</v>
      </c>
      <c r="F56" s="34" t="s">
        <v>612</v>
      </c>
    </row>
    <row r="57">
      <c r="A57" s="34" t="s">
        <v>610</v>
      </c>
      <c r="B57" s="34" t="s">
        <v>259</v>
      </c>
      <c r="C57" s="34">
        <v>7000.0</v>
      </c>
      <c r="D57" s="34" t="s">
        <v>611</v>
      </c>
      <c r="E57" s="34">
        <v>56.929</v>
      </c>
      <c r="F57" s="34" t="s">
        <v>612</v>
      </c>
    </row>
    <row r="58">
      <c r="A58" s="34" t="s">
        <v>610</v>
      </c>
      <c r="B58" s="34" t="s">
        <v>152</v>
      </c>
      <c r="C58" s="34">
        <v>7000.0</v>
      </c>
      <c r="D58" s="34" t="s">
        <v>611</v>
      </c>
      <c r="E58" s="34">
        <v>56.0</v>
      </c>
      <c r="F58" s="34" t="s">
        <v>612</v>
      </c>
    </row>
    <row r="59">
      <c r="A59" s="34" t="s">
        <v>610</v>
      </c>
      <c r="B59" s="34" t="s">
        <v>125</v>
      </c>
      <c r="C59" s="34">
        <v>7000.0</v>
      </c>
      <c r="D59" s="34" t="s">
        <v>611</v>
      </c>
      <c r="E59" s="34">
        <v>59.225</v>
      </c>
      <c r="F59" s="34" t="s">
        <v>612</v>
      </c>
    </row>
    <row r="60">
      <c r="A60" s="34" t="s">
        <v>610</v>
      </c>
      <c r="B60" s="34" t="s">
        <v>80</v>
      </c>
      <c r="C60" s="34">
        <v>7000.0</v>
      </c>
      <c r="D60" s="34" t="s">
        <v>611</v>
      </c>
      <c r="E60" s="34">
        <v>49.478</v>
      </c>
      <c r="F60" s="34" t="s">
        <v>612</v>
      </c>
    </row>
    <row r="61">
      <c r="A61" s="34" t="s">
        <v>610</v>
      </c>
      <c r="B61" s="34" t="s">
        <v>189</v>
      </c>
      <c r="C61" s="34">
        <v>7000.0</v>
      </c>
      <c r="D61" s="34" t="s">
        <v>611</v>
      </c>
      <c r="E61" s="34">
        <v>53.816</v>
      </c>
      <c r="F61" s="34" t="s">
        <v>612</v>
      </c>
    </row>
    <row r="62">
      <c r="A62" s="34" t="s">
        <v>610</v>
      </c>
      <c r="B62" s="34" t="s">
        <v>397</v>
      </c>
      <c r="C62" s="34">
        <v>7000.0</v>
      </c>
      <c r="D62" s="34" t="s">
        <v>611</v>
      </c>
      <c r="E62" s="34">
        <v>43.432</v>
      </c>
      <c r="F62" s="34" t="s">
        <v>612</v>
      </c>
    </row>
    <row r="63">
      <c r="A63" s="34" t="s">
        <v>610</v>
      </c>
      <c r="B63" s="34" t="s">
        <v>362</v>
      </c>
      <c r="C63" s="34">
        <v>7000.0</v>
      </c>
      <c r="D63" s="34" t="s">
        <v>611</v>
      </c>
      <c r="E63" s="34">
        <v>36.286</v>
      </c>
      <c r="F63" s="34" t="s">
        <v>612</v>
      </c>
    </row>
    <row r="64">
      <c r="A64" s="34" t="s">
        <v>610</v>
      </c>
      <c r="B64" s="34" t="s">
        <v>140</v>
      </c>
      <c r="C64" s="34">
        <v>7000.0</v>
      </c>
      <c r="D64" s="34" t="s">
        <v>611</v>
      </c>
      <c r="E64" s="34">
        <v>46.9</v>
      </c>
      <c r="F64" s="34" t="s">
        <v>612</v>
      </c>
    </row>
    <row r="65">
      <c r="A65" s="34" t="s">
        <v>610</v>
      </c>
      <c r="B65" s="34" t="s">
        <v>376</v>
      </c>
      <c r="C65" s="34">
        <v>6900.0</v>
      </c>
      <c r="D65" s="34" t="s">
        <v>611</v>
      </c>
      <c r="E65" s="34">
        <v>44.357</v>
      </c>
      <c r="F65" s="34" t="s">
        <v>612</v>
      </c>
    </row>
    <row r="66">
      <c r="A66" s="34" t="s">
        <v>610</v>
      </c>
      <c r="B66" s="34" t="s">
        <v>233</v>
      </c>
      <c r="C66" s="34">
        <v>6900.0</v>
      </c>
      <c r="D66" s="34" t="s">
        <v>611</v>
      </c>
      <c r="E66" s="34">
        <v>65.675</v>
      </c>
      <c r="F66" s="34" t="s">
        <v>612</v>
      </c>
    </row>
    <row r="67">
      <c r="A67" s="34" t="s">
        <v>610</v>
      </c>
      <c r="B67" s="34" t="s">
        <v>248</v>
      </c>
      <c r="C67" s="34">
        <v>6900.0</v>
      </c>
      <c r="D67" s="34" t="s">
        <v>611</v>
      </c>
      <c r="E67" s="34">
        <v>63.214</v>
      </c>
      <c r="F67" s="34" t="s">
        <v>612</v>
      </c>
    </row>
    <row r="68">
      <c r="A68" s="34" t="s">
        <v>610</v>
      </c>
      <c r="B68" s="34" t="s">
        <v>118</v>
      </c>
      <c r="C68" s="34">
        <v>6900.0</v>
      </c>
      <c r="D68" s="34" t="s">
        <v>611</v>
      </c>
      <c r="E68" s="34">
        <v>51.025</v>
      </c>
      <c r="F68" s="34" t="s">
        <v>612</v>
      </c>
    </row>
    <row r="69">
      <c r="A69" s="34" t="s">
        <v>610</v>
      </c>
      <c r="B69" s="34" t="s">
        <v>379</v>
      </c>
      <c r="C69" s="34">
        <v>6900.0</v>
      </c>
      <c r="D69" s="34" t="s">
        <v>611</v>
      </c>
      <c r="E69" s="34">
        <v>53.646</v>
      </c>
      <c r="F69" s="34" t="s">
        <v>612</v>
      </c>
    </row>
    <row r="70">
      <c r="A70" s="34" t="s">
        <v>610</v>
      </c>
      <c r="B70" s="34" t="s">
        <v>365</v>
      </c>
      <c r="C70" s="34">
        <v>6900.0</v>
      </c>
      <c r="D70" s="34" t="s">
        <v>611</v>
      </c>
      <c r="E70" s="34">
        <v>51.261</v>
      </c>
      <c r="F70" s="34" t="s">
        <v>612</v>
      </c>
    </row>
    <row r="71">
      <c r="A71" s="34" t="s">
        <v>610</v>
      </c>
      <c r="B71" s="34" t="s">
        <v>384</v>
      </c>
      <c r="C71" s="34">
        <v>6900.0</v>
      </c>
      <c r="D71" s="34" t="s">
        <v>611</v>
      </c>
      <c r="E71" s="34">
        <v>63.333</v>
      </c>
      <c r="F71" s="34" t="s">
        <v>612</v>
      </c>
    </row>
    <row r="72">
      <c r="A72" s="34" t="s">
        <v>610</v>
      </c>
      <c r="B72" s="34" t="s">
        <v>401</v>
      </c>
      <c r="C72" s="34">
        <v>6900.0</v>
      </c>
      <c r="D72" s="34" t="s">
        <v>611</v>
      </c>
      <c r="E72" s="34">
        <v>55.0</v>
      </c>
      <c r="F72" s="34" t="s">
        <v>612</v>
      </c>
    </row>
    <row r="73">
      <c r="A73" s="34" t="s">
        <v>610</v>
      </c>
      <c r="B73" s="34" t="s">
        <v>176</v>
      </c>
      <c r="C73" s="34">
        <v>6900.0</v>
      </c>
      <c r="D73" s="34" t="s">
        <v>611</v>
      </c>
      <c r="E73" s="34">
        <v>62.222</v>
      </c>
      <c r="F73" s="34" t="s">
        <v>612</v>
      </c>
    </row>
    <row r="74">
      <c r="A74" s="34" t="s">
        <v>610</v>
      </c>
      <c r="B74" s="34" t="s">
        <v>369</v>
      </c>
      <c r="C74" s="34">
        <v>6900.0</v>
      </c>
      <c r="D74" s="34" t="s">
        <v>611</v>
      </c>
      <c r="E74" s="34">
        <v>41.864</v>
      </c>
      <c r="F74" s="34" t="s">
        <v>612</v>
      </c>
    </row>
    <row r="75">
      <c r="A75" s="34" t="s">
        <v>610</v>
      </c>
      <c r="B75" s="34" t="s">
        <v>262</v>
      </c>
      <c r="C75" s="34">
        <v>6900.0</v>
      </c>
      <c r="D75" s="34" t="s">
        <v>611</v>
      </c>
      <c r="E75" s="34">
        <v>64.31</v>
      </c>
      <c r="F75" s="34" t="s">
        <v>612</v>
      </c>
    </row>
    <row r="76">
      <c r="A76" s="34" t="s">
        <v>610</v>
      </c>
      <c r="B76" s="34" t="s">
        <v>282</v>
      </c>
      <c r="C76" s="34">
        <v>6800.0</v>
      </c>
      <c r="D76" s="34" t="s">
        <v>611</v>
      </c>
      <c r="E76" s="34">
        <v>50.071</v>
      </c>
      <c r="F76" s="34" t="s">
        <v>612</v>
      </c>
    </row>
    <row r="77">
      <c r="A77" s="34" t="s">
        <v>610</v>
      </c>
      <c r="B77" s="34" t="s">
        <v>413</v>
      </c>
      <c r="C77" s="34">
        <v>6800.0</v>
      </c>
      <c r="D77" s="34" t="s">
        <v>611</v>
      </c>
      <c r="E77" s="34">
        <v>60.079</v>
      </c>
      <c r="F77" s="34" t="s">
        <v>612</v>
      </c>
    </row>
    <row r="78">
      <c r="A78" s="34" t="s">
        <v>610</v>
      </c>
      <c r="B78" s="34" t="s">
        <v>325</v>
      </c>
      <c r="C78" s="34">
        <v>6800.0</v>
      </c>
      <c r="D78" s="34" t="s">
        <v>611</v>
      </c>
      <c r="E78" s="34">
        <v>55.854</v>
      </c>
      <c r="F78" s="34" t="s">
        <v>612</v>
      </c>
    </row>
    <row r="79">
      <c r="A79" s="34" t="s">
        <v>610</v>
      </c>
      <c r="B79" s="34" t="s">
        <v>333</v>
      </c>
      <c r="C79" s="34">
        <v>6800.0</v>
      </c>
      <c r="D79" s="34" t="s">
        <v>611</v>
      </c>
      <c r="E79" s="34">
        <v>47.864</v>
      </c>
      <c r="F79" s="34" t="s">
        <v>612</v>
      </c>
    </row>
    <row r="80">
      <c r="A80" s="34" t="s">
        <v>610</v>
      </c>
      <c r="B80" s="34" t="s">
        <v>359</v>
      </c>
      <c r="C80" s="34">
        <v>6800.0</v>
      </c>
      <c r="D80" s="34" t="s">
        <v>611</v>
      </c>
      <c r="E80" s="34">
        <v>46.979</v>
      </c>
      <c r="F80" s="34" t="s">
        <v>612</v>
      </c>
    </row>
    <row r="81">
      <c r="A81" s="34" t="s">
        <v>610</v>
      </c>
      <c r="B81" s="34" t="s">
        <v>78</v>
      </c>
      <c r="C81" s="34">
        <v>6800.0</v>
      </c>
      <c r="D81" s="34" t="s">
        <v>611</v>
      </c>
      <c r="E81" s="34">
        <v>52.333</v>
      </c>
      <c r="F81" s="34" t="s">
        <v>612</v>
      </c>
    </row>
    <row r="82">
      <c r="A82" s="34" t="s">
        <v>610</v>
      </c>
      <c r="B82" s="34" t="s">
        <v>287</v>
      </c>
      <c r="C82" s="34">
        <v>6800.0</v>
      </c>
      <c r="D82" s="34" t="s">
        <v>611</v>
      </c>
      <c r="E82" s="34">
        <v>49.152</v>
      </c>
      <c r="F82" s="34" t="s">
        <v>612</v>
      </c>
    </row>
    <row r="83">
      <c r="A83" s="34" t="s">
        <v>610</v>
      </c>
      <c r="B83" s="34" t="s">
        <v>279</v>
      </c>
      <c r="C83" s="34">
        <v>6800.0</v>
      </c>
      <c r="D83" s="34" t="s">
        <v>611</v>
      </c>
      <c r="E83" s="34">
        <v>54.316</v>
      </c>
      <c r="F83" s="34" t="s">
        <v>612</v>
      </c>
    </row>
    <row r="84">
      <c r="A84" s="34" t="s">
        <v>610</v>
      </c>
      <c r="B84" s="34" t="s">
        <v>502</v>
      </c>
      <c r="C84" s="34">
        <v>6800.0</v>
      </c>
      <c r="D84" s="34" t="s">
        <v>611</v>
      </c>
      <c r="E84" s="34">
        <v>55.404</v>
      </c>
      <c r="F84" s="34" t="s">
        <v>612</v>
      </c>
    </row>
    <row r="85">
      <c r="A85" s="34" t="s">
        <v>610</v>
      </c>
      <c r="B85" s="34" t="s">
        <v>277</v>
      </c>
      <c r="C85" s="34">
        <v>6800.0</v>
      </c>
      <c r="D85" s="34" t="s">
        <v>611</v>
      </c>
      <c r="E85" s="34">
        <v>47.818</v>
      </c>
      <c r="F85" s="34" t="s">
        <v>612</v>
      </c>
    </row>
    <row r="86">
      <c r="A86" s="34" t="s">
        <v>610</v>
      </c>
      <c r="B86" s="34" t="s">
        <v>83</v>
      </c>
      <c r="C86" s="34">
        <v>6800.0</v>
      </c>
      <c r="D86" s="34" t="s">
        <v>611</v>
      </c>
      <c r="E86" s="34">
        <v>46.452</v>
      </c>
      <c r="F86" s="34" t="s">
        <v>612</v>
      </c>
    </row>
    <row r="87">
      <c r="A87" s="34" t="s">
        <v>610</v>
      </c>
      <c r="B87" s="34" t="s">
        <v>294</v>
      </c>
      <c r="C87" s="34">
        <v>6700.0</v>
      </c>
      <c r="D87" s="34" t="s">
        <v>611</v>
      </c>
      <c r="E87" s="34">
        <v>42.684</v>
      </c>
      <c r="F87" s="34" t="s">
        <v>612</v>
      </c>
    </row>
    <row r="88">
      <c r="A88" s="34" t="s">
        <v>610</v>
      </c>
      <c r="B88" s="34" t="s">
        <v>205</v>
      </c>
      <c r="C88" s="34">
        <v>6700.0</v>
      </c>
      <c r="D88" s="34" t="s">
        <v>611</v>
      </c>
      <c r="E88" s="34">
        <v>64.867</v>
      </c>
      <c r="F88" s="34" t="s">
        <v>612</v>
      </c>
    </row>
    <row r="89">
      <c r="A89" s="34" t="s">
        <v>610</v>
      </c>
      <c r="B89" s="34" t="s">
        <v>407</v>
      </c>
      <c r="C89" s="34">
        <v>6700.0</v>
      </c>
      <c r="D89" s="34" t="s">
        <v>611</v>
      </c>
      <c r="E89" s="34">
        <v>55.091</v>
      </c>
      <c r="F89" s="34" t="s">
        <v>612</v>
      </c>
    </row>
    <row r="90">
      <c r="A90" s="34" t="s">
        <v>610</v>
      </c>
      <c r="B90" s="34" t="s">
        <v>149</v>
      </c>
      <c r="C90" s="34">
        <v>6700.0</v>
      </c>
      <c r="D90" s="34" t="s">
        <v>611</v>
      </c>
      <c r="E90" s="34">
        <v>45.368</v>
      </c>
      <c r="F90" s="34" t="s">
        <v>612</v>
      </c>
    </row>
    <row r="91">
      <c r="A91" s="34" t="s">
        <v>610</v>
      </c>
      <c r="B91" s="34" t="s">
        <v>258</v>
      </c>
      <c r="C91" s="34">
        <v>6700.0</v>
      </c>
      <c r="D91" s="34" t="s">
        <v>611</v>
      </c>
      <c r="E91" s="34">
        <v>54.152</v>
      </c>
      <c r="F91" s="34" t="s">
        <v>612</v>
      </c>
    </row>
    <row r="92">
      <c r="A92" s="34" t="s">
        <v>610</v>
      </c>
      <c r="B92" s="34" t="s">
        <v>296</v>
      </c>
      <c r="C92" s="34">
        <v>6700.0</v>
      </c>
      <c r="D92" s="34" t="s">
        <v>611</v>
      </c>
      <c r="E92" s="34">
        <v>58.905</v>
      </c>
      <c r="F92" s="34" t="s">
        <v>612</v>
      </c>
    </row>
    <row r="93">
      <c r="A93" s="34" t="s">
        <v>610</v>
      </c>
      <c r="B93" s="34" t="s">
        <v>291</v>
      </c>
      <c r="C93" s="34">
        <v>6700.0</v>
      </c>
      <c r="D93" s="34" t="s">
        <v>611</v>
      </c>
      <c r="E93" s="34">
        <v>53.891</v>
      </c>
      <c r="F93" s="34" t="s">
        <v>612</v>
      </c>
    </row>
    <row r="94">
      <c r="A94" s="34" t="s">
        <v>610</v>
      </c>
      <c r="B94" s="34" t="s">
        <v>266</v>
      </c>
      <c r="C94" s="34">
        <v>6700.0</v>
      </c>
      <c r="D94" s="34" t="s">
        <v>611</v>
      </c>
      <c r="E94" s="34">
        <v>51.364</v>
      </c>
      <c r="F94" s="34" t="s">
        <v>612</v>
      </c>
    </row>
    <row r="95">
      <c r="A95" s="34" t="s">
        <v>610</v>
      </c>
      <c r="B95" s="34" t="s">
        <v>410</v>
      </c>
      <c r="C95" s="34">
        <v>6700.0</v>
      </c>
      <c r="D95" s="34" t="s">
        <v>611</v>
      </c>
      <c r="E95" s="34">
        <v>53.409</v>
      </c>
      <c r="F95" s="34" t="s">
        <v>612</v>
      </c>
    </row>
    <row r="96">
      <c r="A96" s="34" t="s">
        <v>610</v>
      </c>
      <c r="B96" s="34" t="s">
        <v>307</v>
      </c>
      <c r="C96" s="34">
        <v>6700.0</v>
      </c>
      <c r="D96" s="34" t="s">
        <v>611</v>
      </c>
      <c r="E96" s="34">
        <v>51.132</v>
      </c>
      <c r="F96" s="34" t="s">
        <v>612</v>
      </c>
    </row>
    <row r="97">
      <c r="A97" s="34" t="s">
        <v>610</v>
      </c>
      <c r="B97" s="4" t="s">
        <v>38</v>
      </c>
      <c r="C97" s="34">
        <v>6700.0</v>
      </c>
      <c r="D97" s="34" t="s">
        <v>611</v>
      </c>
      <c r="E97" s="34">
        <v>34.022</v>
      </c>
      <c r="F97" s="34" t="s">
        <v>612</v>
      </c>
    </row>
  </sheetData>
  <conditionalFormatting sqref="C2:C97">
    <cfRule type="colorScale" priority="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drawing r:id="rId1"/>
</worksheet>
</file>